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wcagnetworkscom-my.sharepoint.com/personal/peter_pettersson_wcagnetworks_com/Documents/WCAG Delad med alla/Kunder/E/ESF/Budgetmall/Anpassa/"/>
    </mc:Choice>
  </mc:AlternateContent>
  <xr:revisionPtr revIDLastSave="350" documentId="13_ncr:1_{5C24E6A6-B9FB-473B-8C7C-9C0C71AB9DFE}" xr6:coauthVersionLast="47" xr6:coauthVersionMax="47" xr10:uidLastSave="{5C0380FD-B7C6-2643-8D86-38B62F3D33F2}"/>
  <bookViews>
    <workbookView xWindow="20" yWindow="500" windowWidth="51200" windowHeight="21240" tabRatio="924" xr2:uid="{00000000-000D-0000-FFFF-FFFF00000000}"/>
  </bookViews>
  <sheets>
    <sheet name="Anvisning" sheetId="34" r:id="rId1"/>
    <sheet name="Data" sheetId="5" state="hidden" r:id="rId2"/>
    <sheet name="Generella inställningar" sheetId="13" r:id="rId3"/>
    <sheet name="Budgetöversikt" sheetId="33" r:id="rId4"/>
    <sheet name="Personal (Direkta)" sheetId="1" r:id="rId5"/>
    <sheet name="Externa kostnader (Direkta)" sheetId="20" r:id="rId6"/>
    <sheet name="Personal (Eurf) " sheetId="24" r:id="rId7"/>
    <sheet name="Externa kostnader (Eruf)" sheetId="29" r:id="rId8"/>
    <sheet name="Arbetslösa deltagare" sheetId="22" r:id="rId9"/>
    <sheet name="Anställda deltagare" sheetId="23" r:id="rId10"/>
    <sheet name="Personal (Off BiAaP)" sheetId="25" r:id="rId11"/>
    <sheet name="Externa kostnader (Off BiAäP)" sheetId="26" r:id="rId12"/>
    <sheet name="Personal (Privata BiAaP)" sheetId="27" r:id="rId13"/>
    <sheet name="ExternaKostnader(Privata BiAäP)" sheetId="28" r:id="rId14"/>
    <sheet name="Övrig offentlig medfinansiering" sheetId="19" r:id="rId15"/>
    <sheet name="Övrig privat medfinansiering" sheetId="21" r:id="rId16"/>
  </sheets>
  <definedNames>
    <definedName name="Deltagare_belopp">Data!$I$2:$I$17</definedName>
    <definedName name="DK">Budgetöversikt!$B$58</definedName>
    <definedName name="Enhetsslag_deltagarersättning">Data!$H$2:$H$17</definedName>
    <definedName name="eruf">Data!$O$2:$O$3</definedName>
    <definedName name="Eruf_data">Data!$O$2:$O$3</definedName>
    <definedName name="Etableringsersattnin_omfattning">Data!$N$2:$N$5</definedName>
    <definedName name="KM">Budgetöversikt!$B$57</definedName>
    <definedName name="Kostnadsbärare">'Generella inställningar'!$C$11:$C$36</definedName>
    <definedName name="Kostnadsslag">Data!$G$16:$G$20</definedName>
    <definedName name="Kostnadsslag_ERUF">Data!$G$9:$G$12</definedName>
    <definedName name="Kostnadsslag_Genomförandefas">Data!$G$2:$G$5</definedName>
    <definedName name="Lista_Medfinansiarer">Data!$D$2:$D$6</definedName>
    <definedName name="Lista_Regioner">Data!$A$2:$A$4</definedName>
    <definedName name="mfbiaap">'Generella inställningar'!$C$40:$C$64</definedName>
    <definedName name="mfde">'Generella inställningar'!$C$68:$C$92</definedName>
    <definedName name="offpri">Data!$D$9:$D$10</definedName>
    <definedName name="specificgoal">Data!$P$2:$P$11</definedName>
    <definedName name="Timlonegrupp_PO1">Data!$K$2:$K$11</definedName>
    <definedName name="Timlonegrupp_PO2">Data!$K$21:$K$31</definedName>
    <definedName name="TimloneGruppNamn">'Generella inställningar'!$C$3</definedName>
    <definedName name="_xlnm.Print_Area" localSheetId="9">'Anställda deltagare'!$A$1:$F$101</definedName>
    <definedName name="_xlnm.Print_Area" localSheetId="8">'Arbetslösa deltagare'!$A$1:$G$98</definedName>
    <definedName name="_xlnm.Print_Area" localSheetId="3">Budgetöversikt!$A$1:$B$60</definedName>
    <definedName name="_xlnm.Print_Area" localSheetId="5">'Externa kostnader (Direkta)'!$A$1:$H$98</definedName>
    <definedName name="_xlnm.Print_Area" localSheetId="7">'Externa kostnader (Eruf)'!$A$1:$H$96</definedName>
    <definedName name="_xlnm.Print_Area" localSheetId="11">'Externa kostnader (Off BiAäP)'!$A$1:$H$50</definedName>
    <definedName name="_xlnm.Print_Area" localSheetId="13">'ExternaKostnader(Privata BiAäP)'!$A$1:$H$50</definedName>
    <definedName name="_xlnm.Print_Area" localSheetId="2">'Generella inställningar'!$A$1:$C$37,'Generella inställningar'!$A$38:$C$93</definedName>
    <definedName name="_xlnm.Print_Area" localSheetId="4">'Personal (Direkta)'!$A$1:$I$98</definedName>
    <definedName name="_xlnm.Print_Area" localSheetId="6">'Personal (Eurf) '!$A$1:$H$47</definedName>
    <definedName name="_xlnm.Print_Area" localSheetId="10">'Personal (Off BiAaP)'!$A$1:$H$46</definedName>
    <definedName name="_xlnm.Print_Area" localSheetId="12">'Personal (Privata BiAaP)'!$A$1:$H$46</definedName>
    <definedName name="_xlnm.Print_Area" localSheetId="14">'Övrig offentlig medfinansiering'!$A$1:$C$65</definedName>
    <definedName name="_xlnm.Print_Area" localSheetId="15">'Övrig privat medfinansiering'!$A$1:$C$29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B35" i="33"/>
  <c r="B36" i="33"/>
  <c r="B34" i="33"/>
  <c r="B39" i="33"/>
  <c r="C5" i="22"/>
  <c r="G5" i="22" s="1"/>
  <c r="E11" i="27"/>
  <c r="H11" i="27" s="1"/>
  <c r="E12" i="27"/>
  <c r="H12" i="27" s="1"/>
  <c r="E13" i="27"/>
  <c r="H13" i="27" s="1"/>
  <c r="E14" i="27"/>
  <c r="H14" i="27" s="1"/>
  <c r="E15" i="27"/>
  <c r="H15" i="27" s="1"/>
  <c r="E16" i="27"/>
  <c r="H16" i="27" s="1"/>
  <c r="E17" i="27"/>
  <c r="H17" i="27" s="1"/>
  <c r="E18" i="27"/>
  <c r="H18" i="27" s="1"/>
  <c r="E19" i="27"/>
  <c r="H19" i="27" s="1"/>
  <c r="E20" i="27"/>
  <c r="H20" i="27" s="1"/>
  <c r="E21" i="27"/>
  <c r="H21" i="27" s="1"/>
  <c r="E22" i="27"/>
  <c r="H22" i="27" s="1"/>
  <c r="E23" i="27"/>
  <c r="H23" i="27" s="1"/>
  <c r="E24" i="27"/>
  <c r="H24" i="27" s="1"/>
  <c r="E25" i="27"/>
  <c r="H25" i="27" s="1"/>
  <c r="E26" i="27"/>
  <c r="H26" i="27" s="1"/>
  <c r="E27" i="27"/>
  <c r="H27" i="27" s="1"/>
  <c r="E28" i="27"/>
  <c r="H28" i="27" s="1"/>
  <c r="E29" i="27"/>
  <c r="H29" i="27" s="1"/>
  <c r="E30" i="27"/>
  <c r="H30" i="27" s="1"/>
  <c r="E31" i="27"/>
  <c r="H31" i="27" s="1"/>
  <c r="E32" i="27"/>
  <c r="H32" i="27" s="1"/>
  <c r="E33" i="27"/>
  <c r="H33" i="27" s="1"/>
  <c r="E34" i="27"/>
  <c r="H34" i="27" s="1"/>
  <c r="E35" i="27"/>
  <c r="H35" i="27" s="1"/>
  <c r="E36" i="27"/>
  <c r="H36" i="27" s="1"/>
  <c r="E37" i="27"/>
  <c r="H37" i="27" s="1"/>
  <c r="E38" i="27"/>
  <c r="H38" i="27" s="1"/>
  <c r="E39" i="27"/>
  <c r="H39" i="27" s="1"/>
  <c r="E40" i="27"/>
  <c r="H40" i="27" s="1"/>
  <c r="E41" i="27"/>
  <c r="H41" i="27" s="1"/>
  <c r="E42" i="27"/>
  <c r="H42" i="27" s="1"/>
  <c r="E43" i="27"/>
  <c r="H43" i="27" s="1"/>
  <c r="E44" i="27"/>
  <c r="H44" i="27" s="1"/>
  <c r="E45" i="27"/>
  <c r="H45" i="27" s="1"/>
  <c r="E46" i="27"/>
  <c r="H46" i="27" s="1"/>
  <c r="E47" i="27"/>
  <c r="H47" i="27" s="1"/>
  <c r="E48" i="27"/>
  <c r="H48" i="27" s="1"/>
  <c r="E49" i="27"/>
  <c r="H49" i="27" s="1"/>
  <c r="E50" i="27"/>
  <c r="H50" i="27" s="1"/>
  <c r="E51" i="27"/>
  <c r="H51" i="27" s="1"/>
  <c r="E52" i="27"/>
  <c r="H52" i="27" s="1"/>
  <c r="E53" i="27"/>
  <c r="H53" i="27" s="1"/>
  <c r="E54" i="27"/>
  <c r="H54" i="27" s="1"/>
  <c r="E55" i="27"/>
  <c r="H55" i="27" s="1"/>
  <c r="E56" i="27"/>
  <c r="H56" i="27" s="1"/>
  <c r="E57" i="27"/>
  <c r="H57" i="27" s="1"/>
  <c r="E58" i="27"/>
  <c r="H58" i="27" s="1"/>
  <c r="E59" i="27"/>
  <c r="H59" i="27" s="1"/>
  <c r="E60" i="27"/>
  <c r="H60" i="27" s="1"/>
  <c r="E61" i="27"/>
  <c r="H61" i="27" s="1"/>
  <c r="E62" i="27"/>
  <c r="H62" i="27" s="1"/>
  <c r="E63" i="27"/>
  <c r="H63" i="27" s="1"/>
  <c r="E64" i="27"/>
  <c r="H64" i="27" s="1"/>
  <c r="E65" i="27"/>
  <c r="H65" i="27" s="1"/>
  <c r="E66" i="27"/>
  <c r="H66" i="27" s="1"/>
  <c r="E67" i="27"/>
  <c r="H67" i="27" s="1"/>
  <c r="E68" i="27"/>
  <c r="H68" i="27" s="1"/>
  <c r="E69" i="27"/>
  <c r="H69" i="27" s="1"/>
  <c r="E70" i="27"/>
  <c r="H70" i="27" s="1"/>
  <c r="E71" i="27"/>
  <c r="H71" i="27" s="1"/>
  <c r="E72" i="27"/>
  <c r="H72" i="27" s="1"/>
  <c r="E73" i="27"/>
  <c r="H73" i="27" s="1"/>
  <c r="E74" i="27"/>
  <c r="H74" i="27" s="1"/>
  <c r="E75" i="27"/>
  <c r="H75" i="27" s="1"/>
  <c r="E76" i="27"/>
  <c r="H76" i="27" s="1"/>
  <c r="E77" i="27"/>
  <c r="H77" i="27" s="1"/>
  <c r="E78" i="27"/>
  <c r="H78" i="27" s="1"/>
  <c r="E79" i="27"/>
  <c r="H79" i="27" s="1"/>
  <c r="E80" i="27"/>
  <c r="H80" i="27" s="1"/>
  <c r="E81" i="27"/>
  <c r="H81" i="27" s="1"/>
  <c r="E82" i="27"/>
  <c r="H82" i="27" s="1"/>
  <c r="E83" i="27"/>
  <c r="H83" i="27" s="1"/>
  <c r="E84" i="27"/>
  <c r="H84" i="27" s="1"/>
  <c r="E85" i="27"/>
  <c r="H85" i="27" s="1"/>
  <c r="E86" i="27"/>
  <c r="H86" i="27" s="1"/>
  <c r="E87" i="27"/>
  <c r="H87" i="27" s="1"/>
  <c r="E88" i="27"/>
  <c r="H88" i="27" s="1"/>
  <c r="E89" i="27"/>
  <c r="H89" i="27" s="1"/>
  <c r="E90" i="27"/>
  <c r="H90" i="27" s="1"/>
  <c r="E91" i="27"/>
  <c r="H91" i="27" s="1"/>
  <c r="E92" i="27"/>
  <c r="H92" i="27" s="1"/>
  <c r="E93" i="27"/>
  <c r="H93" i="27" s="1"/>
  <c r="E94" i="27"/>
  <c r="H94" i="27" s="1"/>
  <c r="E95" i="27"/>
  <c r="H95" i="27" s="1"/>
  <c r="E96" i="27"/>
  <c r="H96" i="27" s="1"/>
  <c r="E97" i="27"/>
  <c r="H97" i="27" s="1"/>
  <c r="E9" i="25"/>
  <c r="H9" i="25" s="1"/>
  <c r="E10" i="25"/>
  <c r="H10" i="25" s="1"/>
  <c r="E11" i="25"/>
  <c r="H11" i="25" s="1"/>
  <c r="E12" i="25"/>
  <c r="H12" i="25" s="1"/>
  <c r="E13" i="25"/>
  <c r="H13" i="25" s="1"/>
  <c r="E14" i="25"/>
  <c r="H14" i="25" s="1"/>
  <c r="E15" i="25"/>
  <c r="H15" i="25" s="1"/>
  <c r="E16" i="25"/>
  <c r="H16" i="25" s="1"/>
  <c r="E17" i="25"/>
  <c r="H17" i="25" s="1"/>
  <c r="E18" i="25"/>
  <c r="H18" i="25" s="1"/>
  <c r="E19" i="25"/>
  <c r="H19" i="25" s="1"/>
  <c r="E20" i="25"/>
  <c r="H20" i="25" s="1"/>
  <c r="E21" i="25"/>
  <c r="H21" i="25" s="1"/>
  <c r="E22" i="25"/>
  <c r="H22" i="25" s="1"/>
  <c r="E23" i="25"/>
  <c r="H23" i="25" s="1"/>
  <c r="E24" i="25"/>
  <c r="H24" i="25" s="1"/>
  <c r="E25" i="25"/>
  <c r="H25" i="25" s="1"/>
  <c r="E26" i="25"/>
  <c r="H26" i="25" s="1"/>
  <c r="E27" i="25"/>
  <c r="H27" i="25" s="1"/>
  <c r="E28" i="25"/>
  <c r="H28" i="25" s="1"/>
  <c r="E29" i="25"/>
  <c r="H29" i="25" s="1"/>
  <c r="E30" i="25"/>
  <c r="H30" i="25" s="1"/>
  <c r="E31" i="25"/>
  <c r="H31" i="25" s="1"/>
  <c r="E32" i="25"/>
  <c r="H32" i="25" s="1"/>
  <c r="E33" i="25"/>
  <c r="H33" i="25" s="1"/>
  <c r="E34" i="25"/>
  <c r="H34" i="25" s="1"/>
  <c r="E35" i="25"/>
  <c r="H35" i="25" s="1"/>
  <c r="E36" i="25"/>
  <c r="H36" i="25" s="1"/>
  <c r="E37" i="25"/>
  <c r="H37" i="25" s="1"/>
  <c r="E38" i="25"/>
  <c r="H38" i="25" s="1"/>
  <c r="E39" i="25"/>
  <c r="H39" i="25" s="1"/>
  <c r="E40" i="25"/>
  <c r="H40" i="25" s="1"/>
  <c r="E41" i="25"/>
  <c r="H41" i="25" s="1"/>
  <c r="E42" i="25"/>
  <c r="H42" i="25" s="1"/>
  <c r="E43" i="25"/>
  <c r="H43" i="25" s="1"/>
  <c r="E44" i="25"/>
  <c r="H44" i="25" s="1"/>
  <c r="E45" i="25"/>
  <c r="H45" i="25" s="1"/>
  <c r="E46" i="25"/>
  <c r="H46" i="25" s="1"/>
  <c r="E47" i="25"/>
  <c r="H47" i="25" s="1"/>
  <c r="E48" i="25"/>
  <c r="H48" i="25" s="1"/>
  <c r="E49" i="25"/>
  <c r="H49" i="25" s="1"/>
  <c r="E50" i="25"/>
  <c r="H50" i="25" s="1"/>
  <c r="E51" i="25"/>
  <c r="H51" i="25" s="1"/>
  <c r="E52" i="25"/>
  <c r="H52" i="25" s="1"/>
  <c r="E53" i="25"/>
  <c r="H53" i="25" s="1"/>
  <c r="E54" i="25"/>
  <c r="H54" i="25" s="1"/>
  <c r="E55" i="25"/>
  <c r="H55" i="25" s="1"/>
  <c r="E56" i="25"/>
  <c r="H56" i="25" s="1"/>
  <c r="E57" i="25"/>
  <c r="H57" i="25" s="1"/>
  <c r="E58" i="25"/>
  <c r="H58" i="25" s="1"/>
  <c r="E59" i="25"/>
  <c r="H59" i="25" s="1"/>
  <c r="E60" i="25"/>
  <c r="H60" i="25" s="1"/>
  <c r="E61" i="25"/>
  <c r="H61" i="25" s="1"/>
  <c r="E62" i="25"/>
  <c r="H62" i="25" s="1"/>
  <c r="E63" i="25"/>
  <c r="H63" i="25" s="1"/>
  <c r="E64" i="25"/>
  <c r="H64" i="25" s="1"/>
  <c r="E65" i="25"/>
  <c r="H65" i="25" s="1"/>
  <c r="E66" i="25"/>
  <c r="H66" i="25" s="1"/>
  <c r="E67" i="25"/>
  <c r="H67" i="25" s="1"/>
  <c r="E68" i="25"/>
  <c r="H68" i="25" s="1"/>
  <c r="E69" i="25"/>
  <c r="H69" i="25" s="1"/>
  <c r="E70" i="25"/>
  <c r="H70" i="25" s="1"/>
  <c r="E71" i="25"/>
  <c r="H71" i="25" s="1"/>
  <c r="E72" i="25"/>
  <c r="H72" i="25" s="1"/>
  <c r="E73" i="25"/>
  <c r="H73" i="25" s="1"/>
  <c r="E74" i="25"/>
  <c r="H74" i="25" s="1"/>
  <c r="E75" i="25"/>
  <c r="H75" i="25" s="1"/>
  <c r="E76" i="25"/>
  <c r="H76" i="25" s="1"/>
  <c r="E77" i="25"/>
  <c r="H77" i="25" s="1"/>
  <c r="E78" i="25"/>
  <c r="H78" i="25" s="1"/>
  <c r="E79" i="25"/>
  <c r="H79" i="25" s="1"/>
  <c r="E80" i="25"/>
  <c r="H80" i="25" s="1"/>
  <c r="E81" i="25"/>
  <c r="H81" i="25" s="1"/>
  <c r="E82" i="25"/>
  <c r="H82" i="25" s="1"/>
  <c r="E83" i="25"/>
  <c r="H83" i="25" s="1"/>
  <c r="E84" i="25"/>
  <c r="H84" i="25" s="1"/>
  <c r="E85" i="25"/>
  <c r="H85" i="25" s="1"/>
  <c r="E86" i="25"/>
  <c r="H86" i="25" s="1"/>
  <c r="E87" i="25"/>
  <c r="H87" i="25" s="1"/>
  <c r="E88" i="25"/>
  <c r="H88" i="25" s="1"/>
  <c r="E89" i="25"/>
  <c r="H89" i="25" s="1"/>
  <c r="E90" i="25"/>
  <c r="H90" i="25" s="1"/>
  <c r="E91" i="25"/>
  <c r="H91" i="25" s="1"/>
  <c r="E92" i="25"/>
  <c r="H92" i="25" s="1"/>
  <c r="E93" i="25"/>
  <c r="H93" i="25" s="1"/>
  <c r="E94" i="25"/>
  <c r="H94" i="25" s="1"/>
  <c r="E95" i="25"/>
  <c r="H95" i="25" s="1"/>
  <c r="E96" i="25"/>
  <c r="H96" i="25" s="1"/>
  <c r="E97" i="25"/>
  <c r="H97" i="25" s="1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C17" i="22"/>
  <c r="G17" i="22" s="1"/>
  <c r="C18" i="22"/>
  <c r="G18" i="22" s="1"/>
  <c r="C19" i="22"/>
  <c r="G19" i="22" s="1"/>
  <c r="C20" i="22"/>
  <c r="G20" i="22" s="1"/>
  <c r="C21" i="22"/>
  <c r="G21" i="22" s="1"/>
  <c r="C22" i="22"/>
  <c r="G22" i="22" s="1"/>
  <c r="C23" i="22"/>
  <c r="G23" i="22" s="1"/>
  <c r="C24" i="22"/>
  <c r="G24" i="22" s="1"/>
  <c r="C25" i="22"/>
  <c r="G25" i="22" s="1"/>
  <c r="C26" i="22"/>
  <c r="G26" i="22" s="1"/>
  <c r="C27" i="22"/>
  <c r="G27" i="22" s="1"/>
  <c r="C28" i="22"/>
  <c r="G28" i="22" s="1"/>
  <c r="C29" i="22"/>
  <c r="G29" i="22" s="1"/>
  <c r="C30" i="22"/>
  <c r="G30" i="22" s="1"/>
  <c r="C31" i="22"/>
  <c r="G31" i="22" s="1"/>
  <c r="C32" i="22"/>
  <c r="G32" i="22" s="1"/>
  <c r="C33" i="22"/>
  <c r="G33" i="22" s="1"/>
  <c r="C34" i="22"/>
  <c r="G34" i="22" s="1"/>
  <c r="C35" i="22"/>
  <c r="G35" i="22" s="1"/>
  <c r="C36" i="22"/>
  <c r="G36" i="22" s="1"/>
  <c r="C37" i="22"/>
  <c r="G37" i="22" s="1"/>
  <c r="C38" i="22"/>
  <c r="G38" i="22" s="1"/>
  <c r="C39" i="22"/>
  <c r="G39" i="22" s="1"/>
  <c r="C40" i="22"/>
  <c r="G40" i="22" s="1"/>
  <c r="C41" i="22"/>
  <c r="G41" i="22" s="1"/>
  <c r="C42" i="22"/>
  <c r="G42" i="22" s="1"/>
  <c r="C43" i="22"/>
  <c r="G43" i="22" s="1"/>
  <c r="C44" i="22"/>
  <c r="G44" i="22" s="1"/>
  <c r="C45" i="22"/>
  <c r="G45" i="22" s="1"/>
  <c r="C46" i="22"/>
  <c r="G46" i="22" s="1"/>
  <c r="C47" i="22"/>
  <c r="G47" i="22" s="1"/>
  <c r="C48" i="22"/>
  <c r="G48" i="22" s="1"/>
  <c r="C49" i="22"/>
  <c r="G49" i="22" s="1"/>
  <c r="C50" i="22"/>
  <c r="G50" i="22" s="1"/>
  <c r="C51" i="22"/>
  <c r="G51" i="22" s="1"/>
  <c r="C52" i="22"/>
  <c r="G52" i="22" s="1"/>
  <c r="C53" i="22"/>
  <c r="G53" i="22" s="1"/>
  <c r="C54" i="22"/>
  <c r="G54" i="22" s="1"/>
  <c r="C55" i="22"/>
  <c r="G55" i="22" s="1"/>
  <c r="C56" i="22"/>
  <c r="G56" i="22" s="1"/>
  <c r="C57" i="22"/>
  <c r="G57" i="22" s="1"/>
  <c r="C58" i="22"/>
  <c r="G58" i="22" s="1"/>
  <c r="C59" i="22"/>
  <c r="G59" i="22" s="1"/>
  <c r="C60" i="22"/>
  <c r="G60" i="22" s="1"/>
  <c r="C61" i="22"/>
  <c r="G61" i="22" s="1"/>
  <c r="C62" i="22"/>
  <c r="G62" i="22" s="1"/>
  <c r="C63" i="22"/>
  <c r="G63" i="22" s="1"/>
  <c r="C64" i="22"/>
  <c r="G64" i="22" s="1"/>
  <c r="C65" i="22"/>
  <c r="G65" i="22" s="1"/>
  <c r="C66" i="22"/>
  <c r="G66" i="22" s="1"/>
  <c r="C67" i="22"/>
  <c r="G67" i="22" s="1"/>
  <c r="C68" i="22"/>
  <c r="G68" i="22" s="1"/>
  <c r="C69" i="22"/>
  <c r="G69" i="22" s="1"/>
  <c r="C70" i="22"/>
  <c r="G70" i="22" s="1"/>
  <c r="C71" i="22"/>
  <c r="G71" i="22" s="1"/>
  <c r="C72" i="22"/>
  <c r="G72" i="22" s="1"/>
  <c r="C73" i="22"/>
  <c r="G73" i="22" s="1"/>
  <c r="C74" i="22"/>
  <c r="G74" i="22" s="1"/>
  <c r="C75" i="22"/>
  <c r="G75" i="22" s="1"/>
  <c r="C76" i="22"/>
  <c r="G76" i="22" s="1"/>
  <c r="C77" i="22"/>
  <c r="G77" i="22" s="1"/>
  <c r="C78" i="22"/>
  <c r="G78" i="22" s="1"/>
  <c r="C79" i="22"/>
  <c r="G79" i="22" s="1"/>
  <c r="C80" i="22"/>
  <c r="G80" i="22" s="1"/>
  <c r="C81" i="22"/>
  <c r="G81" i="22" s="1"/>
  <c r="C82" i="22"/>
  <c r="G82" i="22" s="1"/>
  <c r="C83" i="22"/>
  <c r="G83" i="22" s="1"/>
  <c r="C84" i="22"/>
  <c r="G84" i="22" s="1"/>
  <c r="C85" i="22"/>
  <c r="G85" i="22" s="1"/>
  <c r="C86" i="22"/>
  <c r="G86" i="22" s="1"/>
  <c r="C87" i="22"/>
  <c r="G87" i="22" s="1"/>
  <c r="C88" i="22"/>
  <c r="G88" i="22" s="1"/>
  <c r="C89" i="22"/>
  <c r="G89" i="22" s="1"/>
  <c r="C90" i="22"/>
  <c r="G90" i="22" s="1"/>
  <c r="C91" i="22"/>
  <c r="G91" i="22" s="1"/>
  <c r="C92" i="22"/>
  <c r="G92" i="22" s="1"/>
  <c r="C93" i="22"/>
  <c r="G93" i="22" s="1"/>
  <c r="C94" i="22"/>
  <c r="G94" i="22" s="1"/>
  <c r="C95" i="22"/>
  <c r="G95" i="22" s="1"/>
  <c r="C96" i="22"/>
  <c r="G96" i="22" s="1"/>
  <c r="C97" i="22"/>
  <c r="G97" i="22" s="1"/>
  <c r="C9" i="22"/>
  <c r="G9" i="22" s="1"/>
  <c r="C10" i="22"/>
  <c r="G10" i="22" s="1"/>
  <c r="C11" i="22"/>
  <c r="G11" i="22" s="1"/>
  <c r="C12" i="22"/>
  <c r="G12" i="22" s="1"/>
  <c r="C13" i="22"/>
  <c r="G13" i="22" s="1"/>
  <c r="C14" i="22"/>
  <c r="G14" i="22" s="1"/>
  <c r="C15" i="22"/>
  <c r="G15" i="22" s="1"/>
  <c r="C16" i="22"/>
  <c r="G16" i="22" s="1"/>
  <c r="E7" i="24"/>
  <c r="H7" i="24" s="1"/>
  <c r="E8" i="24"/>
  <c r="H8" i="24" s="1"/>
  <c r="E9" i="24"/>
  <c r="H9" i="24" s="1"/>
  <c r="E10" i="24"/>
  <c r="H10" i="24" s="1"/>
  <c r="E11" i="24"/>
  <c r="H11" i="24" s="1"/>
  <c r="E12" i="24"/>
  <c r="H12" i="24" s="1"/>
  <c r="E13" i="24"/>
  <c r="H13" i="24" s="1"/>
  <c r="E14" i="24"/>
  <c r="H14" i="24" s="1"/>
  <c r="E15" i="24"/>
  <c r="H15" i="24" s="1"/>
  <c r="E16" i="24"/>
  <c r="H16" i="24" s="1"/>
  <c r="E17" i="24"/>
  <c r="H17" i="24" s="1"/>
  <c r="E18" i="24"/>
  <c r="H18" i="24" s="1"/>
  <c r="E19" i="24"/>
  <c r="H19" i="24" s="1"/>
  <c r="E20" i="24"/>
  <c r="H20" i="24" s="1"/>
  <c r="E21" i="24"/>
  <c r="H21" i="24" s="1"/>
  <c r="E22" i="24"/>
  <c r="H22" i="24" s="1"/>
  <c r="E23" i="24"/>
  <c r="H23" i="24" s="1"/>
  <c r="E24" i="24"/>
  <c r="H24" i="24" s="1"/>
  <c r="E25" i="24"/>
  <c r="H25" i="24" s="1"/>
  <c r="E26" i="24"/>
  <c r="H26" i="24" s="1"/>
  <c r="E27" i="24"/>
  <c r="H27" i="24" s="1"/>
  <c r="E28" i="24"/>
  <c r="H28" i="24" s="1"/>
  <c r="E29" i="24"/>
  <c r="H29" i="24" s="1"/>
  <c r="E30" i="24"/>
  <c r="H30" i="24" s="1"/>
  <c r="E31" i="24"/>
  <c r="H31" i="24" s="1"/>
  <c r="E32" i="24"/>
  <c r="H32" i="24" s="1"/>
  <c r="E33" i="24"/>
  <c r="H33" i="24" s="1"/>
  <c r="E34" i="24"/>
  <c r="H34" i="24" s="1"/>
  <c r="E35" i="24"/>
  <c r="H35" i="24" s="1"/>
  <c r="E36" i="24"/>
  <c r="H36" i="24" s="1"/>
  <c r="E37" i="24"/>
  <c r="H37" i="24" s="1"/>
  <c r="E38" i="24"/>
  <c r="H38" i="24" s="1"/>
  <c r="E39" i="24"/>
  <c r="H39" i="24" s="1"/>
  <c r="E40" i="24"/>
  <c r="H40" i="24" s="1"/>
  <c r="E41" i="24"/>
  <c r="H41" i="24" s="1"/>
  <c r="E42" i="24"/>
  <c r="H42" i="24" s="1"/>
  <c r="E43" i="24"/>
  <c r="H43" i="24" s="1"/>
  <c r="E44" i="24"/>
  <c r="H44" i="24" s="1"/>
  <c r="E45" i="24"/>
  <c r="H45" i="24" s="1"/>
  <c r="E46" i="24"/>
  <c r="H46" i="24" s="1"/>
  <c r="E47" i="24"/>
  <c r="H47" i="24" s="1"/>
  <c r="E48" i="24"/>
  <c r="H48" i="24" s="1"/>
  <c r="E49" i="24"/>
  <c r="H49" i="24" s="1"/>
  <c r="E50" i="24"/>
  <c r="H50" i="24" s="1"/>
  <c r="E51" i="24"/>
  <c r="H51" i="24" s="1"/>
  <c r="E52" i="24"/>
  <c r="H52" i="24" s="1"/>
  <c r="E53" i="24"/>
  <c r="H53" i="24" s="1"/>
  <c r="E54" i="24"/>
  <c r="H54" i="24" s="1"/>
  <c r="E55" i="24"/>
  <c r="H55" i="24" s="1"/>
  <c r="E56" i="24"/>
  <c r="H56" i="24" s="1"/>
  <c r="E57" i="24"/>
  <c r="H57" i="24" s="1"/>
  <c r="E58" i="24"/>
  <c r="H58" i="24" s="1"/>
  <c r="E59" i="24"/>
  <c r="H59" i="24" s="1"/>
  <c r="E60" i="24"/>
  <c r="H60" i="24" s="1"/>
  <c r="E61" i="24"/>
  <c r="H61" i="24" s="1"/>
  <c r="E62" i="24"/>
  <c r="H62" i="24" s="1"/>
  <c r="E63" i="24"/>
  <c r="H63" i="24" s="1"/>
  <c r="E64" i="24"/>
  <c r="H64" i="24" s="1"/>
  <c r="E65" i="24"/>
  <c r="H65" i="24" s="1"/>
  <c r="E66" i="24"/>
  <c r="H66" i="24" s="1"/>
  <c r="E67" i="24"/>
  <c r="H67" i="24" s="1"/>
  <c r="E68" i="24"/>
  <c r="H68" i="24" s="1"/>
  <c r="E69" i="24"/>
  <c r="H69" i="24" s="1"/>
  <c r="E70" i="24"/>
  <c r="H70" i="24" s="1"/>
  <c r="E71" i="24"/>
  <c r="H71" i="24" s="1"/>
  <c r="E72" i="24"/>
  <c r="H72" i="24" s="1"/>
  <c r="E73" i="24"/>
  <c r="H73" i="24" s="1"/>
  <c r="E74" i="24"/>
  <c r="H74" i="24" s="1"/>
  <c r="E75" i="24"/>
  <c r="H75" i="24" s="1"/>
  <c r="E76" i="24"/>
  <c r="H76" i="24" s="1"/>
  <c r="E77" i="24"/>
  <c r="H77" i="24" s="1"/>
  <c r="E78" i="24"/>
  <c r="H78" i="24" s="1"/>
  <c r="E79" i="24"/>
  <c r="H79" i="24" s="1"/>
  <c r="E80" i="24"/>
  <c r="H80" i="24" s="1"/>
  <c r="E81" i="24"/>
  <c r="H81" i="24" s="1"/>
  <c r="E82" i="24"/>
  <c r="H82" i="24" s="1"/>
  <c r="E83" i="24"/>
  <c r="H83" i="24" s="1"/>
  <c r="E84" i="24"/>
  <c r="H84" i="24" s="1"/>
  <c r="E85" i="24"/>
  <c r="H85" i="24" s="1"/>
  <c r="E86" i="24"/>
  <c r="H86" i="24" s="1"/>
  <c r="E87" i="24"/>
  <c r="H87" i="24" s="1"/>
  <c r="E88" i="24"/>
  <c r="H88" i="24" s="1"/>
  <c r="E89" i="24"/>
  <c r="H89" i="24" s="1"/>
  <c r="E90" i="24"/>
  <c r="H90" i="24" s="1"/>
  <c r="E91" i="24"/>
  <c r="H91" i="24" s="1"/>
  <c r="E92" i="24"/>
  <c r="H92" i="24" s="1"/>
  <c r="E93" i="24"/>
  <c r="H93" i="24" s="1"/>
  <c r="E94" i="24"/>
  <c r="H94" i="24" s="1"/>
  <c r="E95" i="24"/>
  <c r="H95" i="24" s="1"/>
  <c r="E96" i="24"/>
  <c r="H96" i="24" s="1"/>
  <c r="E97" i="24"/>
  <c r="H97" i="24" s="1"/>
  <c r="H3" i="20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80" i="1"/>
  <c r="H80" i="1" s="1"/>
  <c r="E81" i="1"/>
  <c r="H81" i="1" s="1"/>
  <c r="E82" i="1"/>
  <c r="H82" i="1" s="1"/>
  <c r="E83" i="1"/>
  <c r="H83" i="1" s="1"/>
  <c r="E84" i="1"/>
  <c r="H84" i="1" s="1"/>
  <c r="E85" i="1"/>
  <c r="H85" i="1" s="1"/>
  <c r="E86" i="1"/>
  <c r="H86" i="1" s="1"/>
  <c r="E87" i="1"/>
  <c r="H87" i="1" s="1"/>
  <c r="E88" i="1"/>
  <c r="H88" i="1" s="1"/>
  <c r="E89" i="1"/>
  <c r="H89" i="1" s="1"/>
  <c r="E90" i="1"/>
  <c r="H90" i="1" s="1"/>
  <c r="E91" i="1"/>
  <c r="H91" i="1" s="1"/>
  <c r="E92" i="1"/>
  <c r="H92" i="1" s="1"/>
  <c r="E93" i="1"/>
  <c r="H93" i="1" s="1"/>
  <c r="E94" i="1"/>
  <c r="H94" i="1" s="1"/>
  <c r="E95" i="1"/>
  <c r="H95" i="1" s="1"/>
  <c r="E96" i="1"/>
  <c r="H96" i="1" s="1"/>
  <c r="E97" i="1"/>
  <c r="H97" i="1" s="1"/>
  <c r="E14" i="1"/>
  <c r="H14" i="1" s="1"/>
  <c r="E15" i="1"/>
  <c r="H15" i="1" s="1"/>
  <c r="E16" i="1"/>
  <c r="H16" i="1" s="1"/>
  <c r="E17" i="1"/>
  <c r="H17" i="1" s="1"/>
  <c r="B14" i="33"/>
  <c r="B13" i="33"/>
  <c r="B12" i="33"/>
  <c r="B26" i="33"/>
  <c r="B25" i="33"/>
  <c r="B24" i="33"/>
  <c r="C6" i="13"/>
  <c r="B47" i="33" s="1"/>
  <c r="B59" i="33" s="1"/>
  <c r="F4" i="23"/>
  <c r="B19" i="33" s="1"/>
  <c r="B9" i="33"/>
  <c r="B8" i="33"/>
  <c r="B7" i="33"/>
  <c r="B6" i="33"/>
  <c r="C49" i="21"/>
  <c r="B40" i="33" s="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5" i="21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E10" i="27"/>
  <c r="H10" i="27" s="1"/>
  <c r="E9" i="27"/>
  <c r="H9" i="27" s="1"/>
  <c r="E8" i="27"/>
  <c r="H8" i="27" s="1"/>
  <c r="E7" i="27"/>
  <c r="H7" i="27" s="1"/>
  <c r="E6" i="27"/>
  <c r="H6" i="27" s="1"/>
  <c r="E5" i="27"/>
  <c r="H5" i="27" s="1"/>
  <c r="H3" i="28"/>
  <c r="H3" i="26"/>
  <c r="E8" i="25"/>
  <c r="H8" i="25" s="1"/>
  <c r="E7" i="25"/>
  <c r="H7" i="25" s="1"/>
  <c r="E6" i="25"/>
  <c r="H6" i="25" s="1"/>
  <c r="E5" i="25"/>
  <c r="H5" i="25" s="1"/>
  <c r="E6" i="24"/>
  <c r="H6" i="24" s="1"/>
  <c r="E5" i="24"/>
  <c r="H5" i="24" s="1"/>
  <c r="B38" i="33"/>
  <c r="B29" i="33"/>
  <c r="B28" i="33"/>
  <c r="H3" i="29"/>
  <c r="F8" i="23"/>
  <c r="F7" i="23"/>
  <c r="F5" i="23" s="1"/>
  <c r="B20" i="33" s="1"/>
  <c r="E6" i="1"/>
  <c r="E7" i="1"/>
  <c r="E8" i="1"/>
  <c r="E9" i="1"/>
  <c r="E10" i="1"/>
  <c r="H10" i="1" s="1"/>
  <c r="E11" i="1"/>
  <c r="H11" i="1" s="1"/>
  <c r="E12" i="1"/>
  <c r="H12" i="1" s="1"/>
  <c r="E13" i="1"/>
  <c r="H13" i="1" s="1"/>
  <c r="E5" i="1"/>
  <c r="H5" i="1" s="1"/>
  <c r="C6" i="22"/>
  <c r="G6" i="22" s="1"/>
  <c r="C7" i="22"/>
  <c r="G7" i="22" s="1"/>
  <c r="C8" i="22"/>
  <c r="G8" i="22" s="1"/>
  <c r="A5" i="19"/>
  <c r="A10" i="19"/>
  <c r="C65" i="19"/>
  <c r="B37" i="33" l="1"/>
  <c r="H3" i="25"/>
  <c r="B23" i="33" s="1"/>
  <c r="B22" i="33" s="1"/>
  <c r="H3" i="24"/>
  <c r="B11" i="33" s="1"/>
  <c r="B10" i="33" s="1"/>
  <c r="B30" i="33"/>
  <c r="B27" i="33" s="1"/>
  <c r="G3" i="22"/>
  <c r="B17" i="33" s="1"/>
  <c r="B16" i="33" s="1"/>
  <c r="H3" i="27"/>
  <c r="B33" i="33" s="1"/>
  <c r="B32" i="33" s="1"/>
  <c r="F3" i="23"/>
  <c r="B31" i="33" l="1"/>
  <c r="B57" i="33"/>
  <c r="B21" i="33"/>
  <c r="B18" i="33"/>
  <c r="B15" i="33" s="1"/>
  <c r="B56" i="33" s="1"/>
  <c r="H6" i="1"/>
  <c r="H7" i="1"/>
  <c r="H8" i="1"/>
  <c r="H9" i="1"/>
  <c r="H3" i="1" l="1"/>
  <c r="B5" i="33" s="1"/>
  <c r="B4" i="33" s="1"/>
  <c r="B60" i="33" s="1"/>
  <c r="B48" i="33" l="1"/>
  <c r="B58" i="33"/>
  <c r="B53" i="33" s="1"/>
  <c r="B43" i="33"/>
  <c r="B44" i="33"/>
  <c r="B46" i="33" l="1"/>
  <c r="B54" i="3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<sst xmlns="http://schemas.openxmlformats.org/spreadsheetml/2006/main" count="407" uniqueCount="252">
  <si>
    <t>Belopp</t>
  </si>
  <si>
    <t>Resor och logi</t>
  </si>
  <si>
    <t>Försäkringskassan</t>
  </si>
  <si>
    <t>Kommun</t>
  </si>
  <si>
    <t>Landstingskommun</t>
  </si>
  <si>
    <t>Akt-o utversättning 15-19 år</t>
  </si>
  <si>
    <t>Akt-o utversättning 20-24 år</t>
  </si>
  <si>
    <t>Akt-o utversättning 25-29 år</t>
  </si>
  <si>
    <t>Akt-o utversättning 30-44 år</t>
  </si>
  <si>
    <t>Akt-o utversättning 45-69 år</t>
  </si>
  <si>
    <t>Timlönegrupp</t>
  </si>
  <si>
    <t>Timpris</t>
  </si>
  <si>
    <t>Indirekta kostnader (15% av personalkostnaderna)</t>
  </si>
  <si>
    <t>Summa</t>
  </si>
  <si>
    <t>Indirekta kostnader (20% av personalkostnaderna)</t>
  </si>
  <si>
    <t>Medfinansiär</t>
  </si>
  <si>
    <t>Kostnadsslag</t>
  </si>
  <si>
    <t xml:space="preserve">Följ guiden nedan, steg för steg. </t>
  </si>
  <si>
    <t>Regioner</t>
  </si>
  <si>
    <t>Schablonalternativ för ERUF</t>
  </si>
  <si>
    <t>Typ av ersättning</t>
  </si>
  <si>
    <t>Pris per enhet</t>
  </si>
  <si>
    <t>Ange belopp</t>
  </si>
  <si>
    <t>Budgetöversikt</t>
  </si>
  <si>
    <t>Ref.kolumn för lönegrupp</t>
  </si>
  <si>
    <t>Timlonegrupp_PO1</t>
  </si>
  <si>
    <t>Timlonegrupp_PO2</t>
  </si>
  <si>
    <t>Antal personer</t>
  </si>
  <si>
    <t>Arbetsförmedlingen</t>
  </si>
  <si>
    <t xml:space="preserve">Ref.kolumn för kostnader personal/enhet (K=2, L=3) </t>
  </si>
  <si>
    <t>Antal månader</t>
  </si>
  <si>
    <t>Årsarbetstid (antal timmar)</t>
  </si>
  <si>
    <t>PL mindre projekt/delprojektledare större projekt - Region Sthlm</t>
  </si>
  <si>
    <t>Projektmedarbetare - Region Sthlm</t>
  </si>
  <si>
    <t>Projektekonom - Region Sthlm</t>
  </si>
  <si>
    <t>Projektadministratör - Region Sthlm</t>
  </si>
  <si>
    <t>Ungas mobilitet</t>
  </si>
  <si>
    <t>Omfattning</t>
  </si>
  <si>
    <t>Välj</t>
  </si>
  <si>
    <t>Projektledare större projekt - Region Sthlm</t>
  </si>
  <si>
    <t>Lokal och administration</t>
  </si>
  <si>
    <t>Investeringar och utrustning</t>
  </si>
  <si>
    <t>Externa tjänster</t>
  </si>
  <si>
    <t>Summa personal</t>
  </si>
  <si>
    <t>Personal</t>
  </si>
  <si>
    <t>Introduktionsjobb</t>
  </si>
  <si>
    <t>Lönebidrag för utv</t>
  </si>
  <si>
    <t>Funktion</t>
  </si>
  <si>
    <t>Yrkesgrupp</t>
  </si>
  <si>
    <t>C1</t>
  </si>
  <si>
    <t>C2</t>
  </si>
  <si>
    <t>C3</t>
  </si>
  <si>
    <t>Offentlig medfinansiering</t>
  </si>
  <si>
    <t>Projektägare - andel av kostnader</t>
  </si>
  <si>
    <t>Samverkanspart - andel av kostnader</t>
  </si>
  <si>
    <t>Kontant medfinansiering</t>
  </si>
  <si>
    <t>Privat medfinansiering</t>
  </si>
  <si>
    <t>Kostnader socialfonden</t>
  </si>
  <si>
    <t>Tjänstgöringsgrad</t>
  </si>
  <si>
    <t>Kostnadsbärare</t>
  </si>
  <si>
    <t>Funktion / Titel</t>
  </si>
  <si>
    <t>Enhetskostnad</t>
  </si>
  <si>
    <t>Beskrivning av arbetsuppgifter i projektet</t>
  </si>
  <si>
    <t>Beskrivning</t>
  </si>
  <si>
    <t>Roll</t>
  </si>
  <si>
    <t>Projektägare</t>
  </si>
  <si>
    <t>Samverkanspart 1</t>
  </si>
  <si>
    <t>Samverkanspart 2</t>
  </si>
  <si>
    <t>Organisationsnamn</t>
  </si>
  <si>
    <t>Samverkanspart 3</t>
  </si>
  <si>
    <t>Samverkanspart 4</t>
  </si>
  <si>
    <t>Samverkanspart 5</t>
  </si>
  <si>
    <t>Projektledare större projekt  - Riket</t>
  </si>
  <si>
    <t>PL mindre projekt/delprojektledare större projekt - Riket</t>
  </si>
  <si>
    <t>Projektmedarbetare - Riket</t>
  </si>
  <si>
    <t>Projektekonom - Riket</t>
  </si>
  <si>
    <t>Projektadministratör - Riket</t>
  </si>
  <si>
    <t>Utrustning och materiel och deltagarlokaler</t>
  </si>
  <si>
    <t>Annan aktör</t>
  </si>
  <si>
    <t>Övrig offentlig medfinansiering</t>
  </si>
  <si>
    <t>Övrig privat medfinansiering</t>
  </si>
  <si>
    <t>Intäkter</t>
  </si>
  <si>
    <t>Steg 1: Välj enhetskostnadsmodell</t>
  </si>
  <si>
    <t>Organisationsnummer</t>
  </si>
  <si>
    <t>Typ av deltagarersättning</t>
  </si>
  <si>
    <t>Timmar</t>
  </si>
  <si>
    <t>Arbetslösa deltagare</t>
  </si>
  <si>
    <t>Aktivitetsersättning</t>
  </si>
  <si>
    <t>Etableringsersättning</t>
  </si>
  <si>
    <t>Extratjänst</t>
  </si>
  <si>
    <t>Försörjningstöd 18-24</t>
  </si>
  <si>
    <t>Försörjningstöd 25-29</t>
  </si>
  <si>
    <t>Försörjningstöd 30-64</t>
  </si>
  <si>
    <t>Sjukersättning</t>
  </si>
  <si>
    <t>Sjukepenning/Rehab -19</t>
  </si>
  <si>
    <t>Sjukepenning/Rehab 20-64</t>
  </si>
  <si>
    <t>Anställda deltagare</t>
  </si>
  <si>
    <t>Medfinansiär bidrag i annat än pengar - 1</t>
  </si>
  <si>
    <t>Medfinansiär bidrag i annat än pengar - 2</t>
  </si>
  <si>
    <t>Medfinansiär bidrag i annat än pengar - 3</t>
  </si>
  <si>
    <t>Medfinansiär bidrag i annat än pengar - 4</t>
  </si>
  <si>
    <t>Medfinansiär bidrag i annat än pengar - 5</t>
  </si>
  <si>
    <t>Medfinansiär bidrag i annat än pengar - 6</t>
  </si>
  <si>
    <t>Medfinansiär deltagarersättning - 1</t>
  </si>
  <si>
    <t>Medfinansiär deltagarersättning - 2</t>
  </si>
  <si>
    <t>Medfinansiär deltagarersättning - 3</t>
  </si>
  <si>
    <t>Medfinansiär deltagarersättning - 5</t>
  </si>
  <si>
    <t>Medfinansiär deltagarersättning - 6</t>
  </si>
  <si>
    <t>Medfinansiär deltagarersättning - 4</t>
  </si>
  <si>
    <t>Summa arbetslösa deltagare</t>
  </si>
  <si>
    <t>Steg 3: Ange budgetmodell</t>
  </si>
  <si>
    <t>Steg 4: Ange specifikt mål</t>
  </si>
  <si>
    <t>Specifikt mål</t>
  </si>
  <si>
    <t>A1a</t>
  </si>
  <si>
    <t>A1b</t>
  </si>
  <si>
    <t>A2a</t>
  </si>
  <si>
    <t>A2b</t>
  </si>
  <si>
    <t>B1</t>
  </si>
  <si>
    <t>D1</t>
  </si>
  <si>
    <t>E1</t>
  </si>
  <si>
    <t>Privat anställda deltagare</t>
  </si>
  <si>
    <t>Offentlig organsiation</t>
  </si>
  <si>
    <t>Privat organisation</t>
  </si>
  <si>
    <t>Summa offentligt anställda deltagare</t>
  </si>
  <si>
    <t>Summa privat anställda deltagare</t>
  </si>
  <si>
    <t>Summa anställda deltagare</t>
  </si>
  <si>
    <t>Kostnader regionalfond</t>
  </si>
  <si>
    <t>Ersättning / lön till deltagare</t>
  </si>
  <si>
    <t>Offentligt anställda deltagare</t>
  </si>
  <si>
    <t xml:space="preserve">  Offentligt bidrag i annat än pengar</t>
  </si>
  <si>
    <t xml:space="preserve">  Övrig offentlig medfinansiering</t>
  </si>
  <si>
    <t xml:space="preserve">  Privata bidrag i annat än pengar</t>
  </si>
  <si>
    <t xml:space="preserve">  Övrig Privat medfinansiering</t>
  </si>
  <si>
    <t>Ansökt ESF-stöd</t>
  </si>
  <si>
    <t>Totala stödberättigade kostnader</t>
  </si>
  <si>
    <t>Krav på medfinansiering enligt utlysning</t>
  </si>
  <si>
    <t xml:space="preserve">För att underlätta presenteras nedan vilka justering som skulle behöva ske om </t>
  </si>
  <si>
    <t>projektets budget ska vara i balans mot utlysningens krav på medfinansiering</t>
  </si>
  <si>
    <t>Justering av deltagarersättning / BiAäP</t>
  </si>
  <si>
    <t>Justering av övrig medfinansiering</t>
  </si>
  <si>
    <t>Medfinansiering</t>
  </si>
  <si>
    <t xml:space="preserve">  Arbetslösa deltagare</t>
  </si>
  <si>
    <t xml:space="preserve">  Anställda deltagare</t>
  </si>
  <si>
    <t>Totala bidrag i annat än pengar</t>
  </si>
  <si>
    <t>Direkta kostnader</t>
  </si>
  <si>
    <t>A</t>
  </si>
  <si>
    <t>K</t>
  </si>
  <si>
    <t>B</t>
  </si>
  <si>
    <t>D</t>
  </si>
  <si>
    <t>G</t>
  </si>
  <si>
    <t>E</t>
  </si>
  <si>
    <t>J</t>
  </si>
  <si>
    <t>H</t>
  </si>
  <si>
    <t>ESF-stöd av direkta kostnader</t>
  </si>
  <si>
    <t>L = (A + B - H - K)</t>
  </si>
  <si>
    <t>M = (A + B + C + G + J)</t>
  </si>
  <si>
    <t>N= (C + F + I) / M</t>
  </si>
  <si>
    <t>O = (A + B - H - K) / (A + B)</t>
  </si>
  <si>
    <t>C = (D + E)</t>
  </si>
  <si>
    <t>F = (G + H)</t>
  </si>
  <si>
    <t>I = (J + K)</t>
  </si>
  <si>
    <t>Offentlig eller privat</t>
  </si>
  <si>
    <t>Ej justerad</t>
  </si>
  <si>
    <t>Justerad</t>
  </si>
  <si>
    <t>Ny</t>
  </si>
  <si>
    <t>Ändringstatus</t>
  </si>
  <si>
    <t>Så här fylls blanketten i:</t>
  </si>
  <si>
    <t>Anvisning</t>
  </si>
  <si>
    <t>Budgetmall vid ansökan om ändring</t>
  </si>
  <si>
    <t>Personal - Offentligt bidrag i annat än pengar</t>
  </si>
  <si>
    <t>Samverkanspart 6</t>
  </si>
  <si>
    <t>Samverkanspart 7</t>
  </si>
  <si>
    <t>Samverkanspart 8</t>
  </si>
  <si>
    <t>Samverkanspart 9</t>
  </si>
  <si>
    <t>Samverkanspart 10</t>
  </si>
  <si>
    <t>Samverkanspart 11</t>
  </si>
  <si>
    <t>Samverkanspart 12</t>
  </si>
  <si>
    <t>Samverkanspart 13</t>
  </si>
  <si>
    <t>Samverkanspart 14</t>
  </si>
  <si>
    <t>Samverkanspart 15</t>
  </si>
  <si>
    <t>Samverkanspart 16</t>
  </si>
  <si>
    <t>Samverkanspart 17</t>
  </si>
  <si>
    <t>Samverkanspart 18</t>
  </si>
  <si>
    <t>Samverkanspart 19</t>
  </si>
  <si>
    <t>Samverkanspart 20</t>
  </si>
  <si>
    <t>Samverkanspart 21</t>
  </si>
  <si>
    <t>Samverkanspart 22</t>
  </si>
  <si>
    <t>Samverkanspart 23</t>
  </si>
  <si>
    <t>Samverkanspart 24</t>
  </si>
  <si>
    <t>Samverkanspart 25</t>
  </si>
  <si>
    <t>Medfinansiär bidrag i annat än pengar - 7</t>
  </si>
  <si>
    <t>Medfinansiär bidrag i annat än pengar - 8</t>
  </si>
  <si>
    <t>Medfinansiär bidrag i annat än pengar - 9</t>
  </si>
  <si>
    <t>Medfinansiär bidrag i annat än pengar - 10</t>
  </si>
  <si>
    <t>Medfinansiär bidrag i annat än pengar - 11</t>
  </si>
  <si>
    <t>Medfinansiär bidrag i annat än pengar - 12</t>
  </si>
  <si>
    <t>Medfinansiär bidrag i annat än pengar - 13</t>
  </si>
  <si>
    <t>Medfinansiär bidrag i annat än pengar - 14</t>
  </si>
  <si>
    <t>Medfinansiär bidrag i annat än pengar - 15</t>
  </si>
  <si>
    <t>Medfinansiär bidrag i annat än pengar - 16</t>
  </si>
  <si>
    <t>Medfinansiär bidrag i annat än pengar - 17</t>
  </si>
  <si>
    <t>Medfinansiär bidrag i annat än pengar - 18</t>
  </si>
  <si>
    <t>Medfinansiär bidrag i annat än pengar - 19</t>
  </si>
  <si>
    <t>Medfinansiär bidrag i annat än pengar - 20</t>
  </si>
  <si>
    <t>Medfinansiär bidrag i annat än pengar - 21</t>
  </si>
  <si>
    <t>Medfinansiär bidrag i annat än pengar - 22</t>
  </si>
  <si>
    <t>Medfinansiär bidrag i annat än pengar - 23</t>
  </si>
  <si>
    <t>Medfinansiär bidrag i annat än pengar - 24</t>
  </si>
  <si>
    <t>Medfinansiär bidrag i annat än pengar - 25</t>
  </si>
  <si>
    <t>Medfinansiär deltagarersättning - 7</t>
  </si>
  <si>
    <t>Medfinansiär deltagarersättning - 8</t>
  </si>
  <si>
    <t>Medfinansiär deltagarersättning - 9</t>
  </si>
  <si>
    <t>Medfinansiär deltagarersättning - 10</t>
  </si>
  <si>
    <t>Medfinansiär deltagarersättning - 11</t>
  </si>
  <si>
    <t>Medfinansiär deltagarersättning - 12</t>
  </si>
  <si>
    <t>Medfinansiär deltagarersättning - 13</t>
  </si>
  <si>
    <t>Medfinansiär deltagarersättning - 14</t>
  </si>
  <si>
    <t>Medfinansiär deltagarersättning - 15</t>
  </si>
  <si>
    <t>Medfinansiär deltagarersättning - 16</t>
  </si>
  <si>
    <t>Medfinansiär deltagarersättning - 17</t>
  </si>
  <si>
    <t>Medfinansiär deltagarersättning - 18</t>
  </si>
  <si>
    <t>Medfinansiär deltagarersättning - 19</t>
  </si>
  <si>
    <t>Medfinansiär deltagarersättning - 20</t>
  </si>
  <si>
    <t>Medfinansiär deltagarersättning - 21</t>
  </si>
  <si>
    <t>Medfinansiär deltagarersättning - 22</t>
  </si>
  <si>
    <t>Medfinansiär deltagarersättning - 23</t>
  </si>
  <si>
    <t>Medfinansiär deltagarersättning - 24</t>
  </si>
  <si>
    <t>Medfinansiär deltagarersättning - 25</t>
  </si>
  <si>
    <t>Roll - medfinansiär</t>
  </si>
  <si>
    <t>Generella inställningar</t>
  </si>
  <si>
    <t>Övriga flikar</t>
  </si>
  <si>
    <t>Ange värde</t>
  </si>
  <si>
    <t>A1a - GBER</t>
  </si>
  <si>
    <t>A2a - GBER</t>
  </si>
  <si>
    <r>
      <t xml:space="preserve">Denna mall används vid ändringsansökan av ert beviljande ESF-projekt till dess att det finns digitalt systemstöd för </t>
    </r>
    <r>
      <rPr>
        <sz val="10"/>
        <rFont val="Trebuchet MS"/>
        <family val="2"/>
      </rPr>
      <t>ändringshantering</t>
    </r>
    <r>
      <rPr>
        <sz val="10"/>
        <color theme="1"/>
        <rFont val="Trebuchet MS"/>
        <family val="2"/>
      </rPr>
      <t xml:space="preserve"> i Projektrummet+.
</t>
    </r>
  </si>
  <si>
    <t xml:space="preserve">I de generella inställningarna anges den grundata som behövs för att fylla i övriga flikar. Där anges enhetskostnadsmodell, projektägare och övriga aktörer, aktuell budgetmodell samt specifikt mål
</t>
  </si>
  <si>
    <t xml:space="preserve">I budgetöversikten presenteras en sammanställningen av de kostnader som finns för respektive kostnadslag. Där presenteras två värden för att underlätta att balansera planerad budget utifrån kravet i Svenska ESF-rådets utlysning.
</t>
  </si>
  <si>
    <t>Steg 2: Ange projektägare och övriga aktörer nedan</t>
  </si>
  <si>
    <t>Externa kostnader - Offentligt bidrag i annat än pengar</t>
  </si>
  <si>
    <t>Kostnad per deltagare</t>
  </si>
  <si>
    <t>Steg 5: Fyll i flikar som är aktuella för din ansökan / ändring</t>
  </si>
  <si>
    <t>Steg 2: Ange antalet deltagare i projektet</t>
  </si>
  <si>
    <t>Externa kostnader - direkta kostnader</t>
  </si>
  <si>
    <t>Personal (Eruf)</t>
  </si>
  <si>
    <t>Externa kostnader (Eruf)</t>
  </si>
  <si>
    <t>För varje kostnadslag finns en flik där de aktuella kostnaderna i projektet ska anges. För beskrivning av respektive kolumn se budgeten i  Projektummet+. För varje rad ska ett val göras om posten är ny, justerad eller ej justerad.
Ej justerad: Posten har inte ändrats utifrån den beviljade budgeten
Justerad: Posten finns med i beviljad budget men något är justerad
Ny: Posten finns inte med i  beviljad budget</t>
  </si>
  <si>
    <t>Personal - direkta kostnader</t>
  </si>
  <si>
    <t>ESF-stöd %</t>
  </si>
  <si>
    <t>Kolumn1</t>
  </si>
  <si>
    <t>Kolumn2</t>
  </si>
  <si>
    <t>Kolumn3</t>
  </si>
  <si>
    <t>Kolumn4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</si>
</sst>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#,##0\ &quot;kr&quot;"/>
  </numFmts>
  <fonts count="34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1F497D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A9D1DA"/>
      <name val="Calibri"/>
      <family val="2"/>
    </font>
    <font>
      <i/>
      <sz val="12"/>
      <color theme="1"/>
      <name val="Calibri"/>
      <family val="2"/>
    </font>
    <font>
      <sz val="12"/>
      <color rgb="FF99CCFF"/>
      <name val="Calibri"/>
      <family val="2"/>
    </font>
    <font>
      <sz val="11"/>
      <color theme="1"/>
      <name val="Arial"/>
      <family val="2"/>
    </font>
    <font>
      <sz val="11"/>
      <color theme="4" tint="-0.249977111117893"/>
      <name val="Arial"/>
      <family val="2"/>
    </font>
    <font>
      <b/>
      <sz val="16"/>
      <color theme="4" tint="-0.249977111117893"/>
      <name val="Trebuchet MS"/>
      <family val="2"/>
    </font>
    <font>
      <sz val="14"/>
      <color theme="4" tint="-0.249977111117893"/>
      <name val="Trebuchet MS"/>
      <family val="2"/>
    </font>
    <font>
      <sz val="10"/>
      <color theme="1"/>
      <name val="Trebuchet MS"/>
      <family val="2"/>
    </font>
    <font>
      <sz val="11"/>
      <color theme="4" tint="-0.249977111117893"/>
      <name val="Calibri"/>
      <family val="2"/>
      <scheme val="minor"/>
    </font>
    <font>
      <sz val="10"/>
      <name val="Trebuchet MS"/>
      <family val="2"/>
    </font>
    <font>
      <sz val="12"/>
      <color theme="4" tint="-0.249977111117893"/>
      <name val="Trebuchet MS"/>
      <family val="2"/>
    </font>
    <font>
      <b/>
      <sz val="12"/>
      <color theme="0"/>
      <name val="Calibri"/>
      <family val="2"/>
    </font>
    <font>
      <b/>
      <sz val="11"/>
      <color theme="1" tint="0.14996795556505021"/>
      <name val="Calibri"/>
      <family val="2"/>
      <scheme val="minor"/>
    </font>
    <font>
      <sz val="14"/>
      <color theme="3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A9D1D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10">
    <xf numFmtId="0" fontId="0" fillId="0" borderId="0"/>
    <xf numFmtId="0" fontId="2" fillId="2" borderId="7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6" fillId="0" borderId="0" xfId="0" applyFont="1"/>
    <xf numFmtId="0" fontId="10" fillId="0" borderId="0" xfId="0" applyFont="1"/>
    <xf numFmtId="0" fontId="10" fillId="3" borderId="2" xfId="0" applyFont="1" applyFill="1" applyBorder="1" applyAlignment="1" applyProtection="1">
      <alignment horizontal="left"/>
      <protection locked="0"/>
    </xf>
    <xf numFmtId="0" fontId="10" fillId="3" borderId="2" xfId="0" applyFont="1" applyFill="1" applyBorder="1" applyProtection="1">
      <protection locked="0"/>
    </xf>
    <xf numFmtId="0" fontId="12" fillId="0" borderId="0" xfId="0" applyFont="1"/>
    <xf numFmtId="49" fontId="10" fillId="0" borderId="0" xfId="0" applyNumberFormat="1" applyFont="1"/>
    <xf numFmtId="0" fontId="15" fillId="0" borderId="0" xfId="0" applyFont="1"/>
    <xf numFmtId="6" fontId="15" fillId="0" borderId="0" xfId="0" applyNumberFormat="1" applyFont="1"/>
    <xf numFmtId="0" fontId="12" fillId="4" borderId="2" xfId="0" applyFont="1" applyFill="1" applyBorder="1"/>
    <xf numFmtId="0" fontId="12" fillId="4" borderId="1" xfId="0" applyFont="1" applyFill="1" applyBorder="1"/>
    <xf numFmtId="0" fontId="12" fillId="5" borderId="2" xfId="0" applyFont="1" applyFill="1" applyBorder="1"/>
    <xf numFmtId="0" fontId="12" fillId="5" borderId="1" xfId="0" applyFont="1" applyFill="1" applyBorder="1"/>
    <xf numFmtId="0" fontId="10" fillId="4" borderId="2" xfId="0" applyFont="1" applyFill="1" applyBorder="1"/>
    <xf numFmtId="0" fontId="10" fillId="4" borderId="1" xfId="0" applyFont="1" applyFill="1" applyBorder="1"/>
    <xf numFmtId="0" fontId="10" fillId="5" borderId="2" xfId="0" applyFont="1" applyFill="1" applyBorder="1"/>
    <xf numFmtId="9" fontId="11" fillId="4" borderId="1" xfId="0" applyNumberFormat="1" applyFont="1" applyFill="1" applyBorder="1" applyProtection="1">
      <protection hidden="1"/>
    </xf>
    <xf numFmtId="0" fontId="10" fillId="5" borderId="1" xfId="0" applyFont="1" applyFill="1" applyBorder="1"/>
    <xf numFmtId="164" fontId="10" fillId="4" borderId="2" xfId="0" applyNumberFormat="1" applyFont="1" applyFill="1" applyBorder="1"/>
    <xf numFmtId="0" fontId="10" fillId="4" borderId="2" xfId="0" applyFont="1" applyFill="1" applyBorder="1" applyAlignment="1">
      <alignment wrapText="1"/>
    </xf>
    <xf numFmtId="0" fontId="11" fillId="4" borderId="2" xfId="0" applyFont="1" applyFill="1" applyBorder="1" applyProtection="1">
      <protection hidden="1"/>
    </xf>
    <xf numFmtId="0" fontId="10" fillId="0" borderId="2" xfId="0" applyFont="1" applyBorder="1" applyProtection="1">
      <protection locked="0"/>
    </xf>
    <xf numFmtId="0" fontId="10" fillId="4" borderId="13" xfId="0" applyFont="1" applyFill="1" applyBorder="1"/>
    <xf numFmtId="0" fontId="5" fillId="0" borderId="0" xfId="0" applyFont="1"/>
    <xf numFmtId="0" fontId="18" fillId="0" borderId="0" xfId="0" applyFont="1"/>
    <xf numFmtId="0" fontId="17" fillId="6" borderId="13" xfId="0" applyFont="1" applyFill="1" applyBorder="1"/>
    <xf numFmtId="9" fontId="18" fillId="6" borderId="13" xfId="0" applyNumberFormat="1" applyFont="1" applyFill="1" applyBorder="1"/>
    <xf numFmtId="0" fontId="10" fillId="0" borderId="2" xfId="0" applyFont="1" applyBorder="1"/>
    <xf numFmtId="0" fontId="12" fillId="5" borderId="13" xfId="0" applyFont="1" applyFill="1" applyBorder="1"/>
    <xf numFmtId="9" fontId="10" fillId="0" borderId="0" xfId="0" applyNumberFormat="1" applyFont="1"/>
    <xf numFmtId="1" fontId="11" fillId="3" borderId="2" xfId="0" applyNumberFormat="1" applyFont="1" applyFill="1" applyBorder="1" applyProtection="1">
      <protection locked="0"/>
    </xf>
    <xf numFmtId="0" fontId="1" fillId="7" borderId="12" xfId="0" applyFont="1" applyFill="1" applyBorder="1" applyProtection="1">
      <protection hidden="1"/>
    </xf>
    <xf numFmtId="3" fontId="13" fillId="7" borderId="2" xfId="0" applyNumberFormat="1" applyFont="1" applyFill="1" applyBorder="1" applyAlignment="1" applyProtection="1">
      <alignment vertical="center"/>
      <protection hidden="1"/>
    </xf>
    <xf numFmtId="0" fontId="1" fillId="7" borderId="2" xfId="0" applyFont="1" applyFill="1" applyBorder="1" applyProtection="1">
      <protection hidden="1"/>
    </xf>
    <xf numFmtId="3" fontId="13" fillId="7" borderId="8" xfId="0" applyNumberFormat="1" applyFont="1" applyFill="1" applyBorder="1" applyAlignment="1" applyProtection="1">
      <alignment vertical="top" wrapText="1"/>
      <protection hidden="1"/>
    </xf>
    <xf numFmtId="0" fontId="7" fillId="7" borderId="2" xfId="0" applyFont="1" applyFill="1" applyBorder="1" applyAlignment="1" applyProtection="1">
      <alignment vertical="top" wrapText="1"/>
      <protection locked="0"/>
    </xf>
    <xf numFmtId="3" fontId="13" fillId="7" borderId="2" xfId="0" applyNumberFormat="1" applyFont="1" applyFill="1" applyBorder="1" applyAlignment="1" applyProtection="1">
      <alignment vertical="top" wrapText="1"/>
      <protection hidden="1"/>
    </xf>
    <xf numFmtId="0" fontId="1" fillId="7" borderId="2" xfId="0" applyFont="1" applyFill="1" applyBorder="1"/>
    <xf numFmtId="3" fontId="7" fillId="7" borderId="2" xfId="0" applyNumberFormat="1" applyFont="1" applyFill="1" applyBorder="1"/>
    <xf numFmtId="10" fontId="1" fillId="7" borderId="2" xfId="0" applyNumberFormat="1" applyFont="1" applyFill="1" applyBorder="1"/>
    <xf numFmtId="3" fontId="9" fillId="7" borderId="2" xfId="0" applyNumberFormat="1" applyFont="1" applyFill="1" applyBorder="1" applyProtection="1">
      <protection hidden="1"/>
    </xf>
    <xf numFmtId="0" fontId="11" fillId="7" borderId="2" xfId="0" applyFont="1" applyFill="1" applyBorder="1" applyAlignment="1" applyProtection="1">
      <alignment vertical="top"/>
      <protection hidden="1"/>
    </xf>
    <xf numFmtId="3" fontId="14" fillId="7" borderId="15" xfId="0" applyNumberFormat="1" applyFont="1" applyFill="1" applyBorder="1" applyAlignment="1" applyProtection="1">
      <alignment horizontal="left"/>
      <protection hidden="1"/>
    </xf>
    <xf numFmtId="3" fontId="14" fillId="7" borderId="2" xfId="0" applyNumberFormat="1" applyFont="1" applyFill="1" applyBorder="1" applyProtection="1">
      <protection hidden="1"/>
    </xf>
    <xf numFmtId="3" fontId="11" fillId="7" borderId="2" xfId="0" applyNumberFormat="1" applyFont="1" applyFill="1" applyBorder="1" applyAlignment="1" applyProtection="1">
      <alignment vertical="center"/>
      <protection hidden="1"/>
    </xf>
    <xf numFmtId="16" fontId="10" fillId="0" borderId="0" xfId="0" applyNumberFormat="1" applyFont="1"/>
    <xf numFmtId="3" fontId="12" fillId="0" borderId="15" xfId="0" applyNumberFormat="1" applyFont="1" applyBorder="1"/>
    <xf numFmtId="0" fontId="10" fillId="0" borderId="11" xfId="0" applyFont="1" applyBorder="1"/>
    <xf numFmtId="3" fontId="11" fillId="3" borderId="16" xfId="0" applyNumberFormat="1" applyFont="1" applyFill="1" applyBorder="1" applyAlignment="1" applyProtection="1">
      <alignment vertical="center"/>
      <protection hidden="1"/>
    </xf>
    <xf numFmtId="3" fontId="11" fillId="3" borderId="19" xfId="0" applyNumberFormat="1" applyFont="1" applyFill="1" applyBorder="1" applyAlignment="1" applyProtection="1">
      <alignment vertical="center"/>
      <protection hidden="1"/>
    </xf>
    <xf numFmtId="3" fontId="11" fillId="3" borderId="11" xfId="0" applyNumberFormat="1" applyFont="1" applyFill="1" applyBorder="1" applyAlignment="1" applyProtection="1">
      <alignment vertical="center"/>
      <protection hidden="1"/>
    </xf>
    <xf numFmtId="0" fontId="19" fillId="7" borderId="14" xfId="0" applyFont="1" applyFill="1" applyBorder="1"/>
    <xf numFmtId="0" fontId="19" fillId="7" borderId="15" xfId="0" applyFont="1" applyFill="1" applyBorder="1"/>
    <xf numFmtId="0" fontId="12" fillId="7" borderId="10" xfId="0" applyFont="1" applyFill="1" applyBorder="1"/>
    <xf numFmtId="3" fontId="6" fillId="3" borderId="3" xfId="0" applyNumberFormat="1" applyFont="1" applyFill="1" applyBorder="1"/>
    <xf numFmtId="3" fontId="6" fillId="3" borderId="13" xfId="0" applyNumberFormat="1" applyFont="1" applyFill="1" applyBorder="1"/>
    <xf numFmtId="3" fontId="7" fillId="0" borderId="6" xfId="0" applyNumberFormat="1" applyFont="1" applyBorder="1"/>
    <xf numFmtId="3" fontId="7" fillId="0" borderId="4" xfId="0" applyNumberFormat="1" applyFont="1" applyBorder="1"/>
    <xf numFmtId="3" fontId="6" fillId="7" borderId="2" xfId="0" applyNumberFormat="1" applyFont="1" applyFill="1" applyBorder="1"/>
    <xf numFmtId="3" fontId="8" fillId="3" borderId="4" xfId="0" applyNumberFormat="1" applyFont="1" applyFill="1" applyBorder="1"/>
    <xf numFmtId="3" fontId="8" fillId="3" borderId="5" xfId="0" applyNumberFormat="1" applyFont="1" applyFill="1" applyBorder="1"/>
    <xf numFmtId="3" fontId="1" fillId="7" borderId="2" xfId="0" applyNumberFormat="1" applyFont="1" applyFill="1" applyBorder="1"/>
    <xf numFmtId="0" fontId="1" fillId="7" borderId="2" xfId="0" applyFont="1" applyFill="1" applyBorder="1" applyAlignment="1">
      <alignment horizontal="center"/>
    </xf>
    <xf numFmtId="3" fontId="20" fillId="7" borderId="2" xfId="0" applyNumberFormat="1" applyFont="1" applyFill="1" applyBorder="1" applyAlignment="1" applyProtection="1">
      <alignment vertical="top" wrapText="1"/>
      <protection hidden="1"/>
    </xf>
    <xf numFmtId="0" fontId="0" fillId="7" borderId="10" xfId="0" applyFill="1" applyBorder="1"/>
    <xf numFmtId="0" fontId="0" fillId="7" borderId="9" xfId="0" applyFill="1" applyBorder="1"/>
    <xf numFmtId="0" fontId="10" fillId="0" borderId="1" xfId="0" applyFont="1" applyBorder="1" applyProtection="1">
      <protection locked="0"/>
    </xf>
    <xf numFmtId="3" fontId="11" fillId="3" borderId="2" xfId="0" applyNumberFormat="1" applyFont="1" applyFill="1" applyBorder="1" applyAlignment="1" applyProtection="1">
      <alignment vertical="center"/>
      <protection locked="0" hidden="1"/>
    </xf>
    <xf numFmtId="0" fontId="10" fillId="4" borderId="13" xfId="0" applyFont="1" applyFill="1" applyBorder="1" applyAlignment="1">
      <alignment wrapText="1"/>
    </xf>
    <xf numFmtId="3" fontId="14" fillId="7" borderId="1" xfId="0" applyNumberFormat="1" applyFont="1" applyFill="1" applyBorder="1" applyProtection="1">
      <protection hidden="1"/>
    </xf>
    <xf numFmtId="3" fontId="14" fillId="7" borderId="14" xfId="0" applyNumberFormat="1" applyFont="1" applyFill="1" applyBorder="1" applyProtection="1">
      <protection hidden="1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/>
    <xf numFmtId="3" fontId="8" fillId="3" borderId="10" xfId="0" applyNumberFormat="1" applyFont="1" applyFill="1" applyBorder="1"/>
    <xf numFmtId="9" fontId="1" fillId="7" borderId="2" xfId="0" applyNumberFormat="1" applyFont="1" applyFill="1" applyBorder="1"/>
    <xf numFmtId="10" fontId="22" fillId="7" borderId="2" xfId="0" applyNumberFormat="1" applyFont="1" applyFill="1" applyBorder="1" applyAlignment="1">
      <alignment vertical="top" wrapText="1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0" fontId="23" fillId="0" borderId="0" xfId="0" applyFont="1"/>
    <xf numFmtId="0" fontId="24" fillId="0" borderId="0" xfId="0" applyFont="1"/>
    <xf numFmtId="0" fontId="28" fillId="0" borderId="0" xfId="0" applyFont="1"/>
    <xf numFmtId="0" fontId="10" fillId="7" borderId="2" xfId="0" applyFont="1" applyFill="1" applyBorder="1" applyProtection="1"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/>
    <xf numFmtId="9" fontId="11" fillId="4" borderId="0" xfId="0" applyNumberFormat="1" applyFont="1" applyFill="1" applyProtection="1">
      <protection hidden="1"/>
    </xf>
    <xf numFmtId="0" fontId="6" fillId="3" borderId="14" xfId="0" applyFont="1" applyFill="1" applyBorder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9" fontId="7" fillId="3" borderId="2" xfId="0" applyNumberFormat="1" applyFont="1" applyFill="1" applyBorder="1" applyAlignment="1" applyProtection="1">
      <alignment horizontal="center"/>
      <protection locked="0"/>
    </xf>
    <xf numFmtId="3" fontId="7" fillId="3" borderId="2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right"/>
      <protection locked="0"/>
    </xf>
    <xf numFmtId="0" fontId="31" fillId="8" borderId="0" xfId="0" applyFont="1" applyFill="1"/>
    <xf numFmtId="0" fontId="1" fillId="7" borderId="1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3" fontId="14" fillId="7" borderId="14" xfId="0" applyNumberFormat="1" applyFont="1" applyFill="1" applyBorder="1" applyAlignment="1" applyProtection="1">
      <alignment horizontal="center"/>
      <protection hidden="1"/>
    </xf>
    <xf numFmtId="3" fontId="14" fillId="7" borderId="15" xfId="0" applyNumberFormat="1" applyFont="1" applyFill="1" applyBorder="1" applyAlignment="1" applyProtection="1">
      <alignment horizontal="center"/>
      <protection hidden="1"/>
    </xf>
    <xf numFmtId="0" fontId="14" fillId="3" borderId="10" xfId="0" applyFont="1" applyFill="1" applyBorder="1" applyAlignment="1">
      <alignment horizontal="center"/>
    </xf>
    <xf numFmtId="3" fontId="14" fillId="7" borderId="1" xfId="0" applyNumberFormat="1" applyFont="1" applyFill="1" applyBorder="1" applyAlignment="1" applyProtection="1">
      <alignment horizontal="left"/>
      <protection hidden="1"/>
    </xf>
    <xf numFmtId="3" fontId="14" fillId="7" borderId="14" xfId="0" applyNumberFormat="1" applyFont="1" applyFill="1" applyBorder="1" applyAlignment="1" applyProtection="1">
      <alignment horizontal="left"/>
      <protection hidden="1"/>
    </xf>
    <xf numFmtId="3" fontId="14" fillId="7" borderId="15" xfId="0" applyNumberFormat="1" applyFont="1" applyFill="1" applyBorder="1" applyAlignment="1" applyProtection="1">
      <alignment horizontal="left"/>
      <protection hidden="1"/>
    </xf>
    <xf numFmtId="0" fontId="9" fillId="7" borderId="1" xfId="0" applyFont="1" applyFill="1" applyBorder="1" applyAlignment="1" applyProtection="1">
      <alignment horizontal="center"/>
      <protection hidden="1"/>
    </xf>
    <xf numFmtId="0" fontId="9" fillId="7" borderId="14" xfId="0" applyFont="1" applyFill="1" applyBorder="1" applyAlignment="1" applyProtection="1">
      <alignment horizontal="center"/>
      <protection hidden="1"/>
    </xf>
    <xf numFmtId="0" fontId="9" fillId="7" borderId="15" xfId="0" applyFont="1" applyFill="1" applyBorder="1" applyAlignment="1" applyProtection="1">
      <alignment horizontal="center"/>
      <protection hidden="1"/>
    </xf>
    <xf numFmtId="3" fontId="14" fillId="7" borderId="14" xfId="0" applyNumberFormat="1" applyFont="1" applyFill="1" applyBorder="1" applyAlignment="1" applyProtection="1">
      <alignment horizontal="center"/>
      <protection hidden="1"/>
    </xf>
    <xf numFmtId="3" fontId="14" fillId="7" borderId="15" xfId="0" applyNumberFormat="1" applyFont="1" applyFill="1" applyBorder="1" applyAlignment="1" applyProtection="1">
      <alignment horizontal="center"/>
      <protection hidden="1"/>
    </xf>
    <xf numFmtId="3" fontId="14" fillId="7" borderId="1" xfId="0" applyNumberFormat="1" applyFont="1" applyFill="1" applyBorder="1" applyAlignment="1" applyProtection="1">
      <alignment horizontal="center"/>
      <protection hidden="1"/>
    </xf>
    <xf numFmtId="0" fontId="12" fillId="7" borderId="1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2" fillId="7" borderId="18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7" borderId="0" xfId="0" applyFill="1" applyBorder="1"/>
    <xf numFmtId="0" fontId="32" fillId="7" borderId="10" xfId="0" applyFont="1" applyFill="1" applyBorder="1" applyProtection="1">
      <protection locked="0"/>
    </xf>
    <xf numFmtId="0" fontId="32" fillId="7" borderId="10" xfId="0" applyFont="1" applyFill="1" applyBorder="1" applyProtection="1"/>
    <xf numFmtId="0" fontId="1" fillId="7" borderId="12" xfId="0" applyFont="1" applyFill="1" applyBorder="1" applyAlignment="1" applyProtection="1">
      <alignment horizontal="left" indent="3"/>
      <protection hidden="1"/>
    </xf>
    <xf numFmtId="3" fontId="13" fillId="7" borderId="2" xfId="0" applyNumberFormat="1" applyFont="1" applyFill="1" applyBorder="1" applyAlignment="1" applyProtection="1">
      <alignment horizontal="left" vertical="center" indent="3"/>
      <protection hidden="1"/>
    </xf>
    <xf numFmtId="0" fontId="6" fillId="0" borderId="0" xfId="0" applyFont="1" applyAlignment="1">
      <alignment horizontal="left" indent="3"/>
    </xf>
    <xf numFmtId="0" fontId="32" fillId="7" borderId="10" xfId="0" applyFont="1" applyFill="1" applyBorder="1" applyAlignment="1" applyProtection="1">
      <alignment horizontal="left" indent="3"/>
    </xf>
    <xf numFmtId="0" fontId="0" fillId="0" borderId="14" xfId="0" applyBorder="1" applyAlignment="1">
      <alignment horizontal="left" indent="3"/>
    </xf>
    <xf numFmtId="0" fontId="0" fillId="7" borderId="0" xfId="0" applyFill="1" applyBorder="1" applyAlignment="1">
      <alignment horizontal="left" indent="3"/>
    </xf>
    <xf numFmtId="0" fontId="32" fillId="7" borderId="10" xfId="0" applyFont="1" applyFill="1" applyBorder="1" applyAlignment="1" applyProtection="1">
      <alignment horizontal="left" indent="3"/>
      <protection locked="0"/>
    </xf>
    <xf numFmtId="0" fontId="19" fillId="7" borderId="1" xfId="0" applyFont="1" applyFill="1" applyBorder="1" applyAlignment="1">
      <alignment horizontal="left" indent="3"/>
    </xf>
    <xf numFmtId="0" fontId="0" fillId="0" borderId="1" xfId="0" applyBorder="1" applyAlignment="1">
      <alignment horizontal="left" indent="3"/>
    </xf>
    <xf numFmtId="0" fontId="0" fillId="7" borderId="18" xfId="0" applyFill="1" applyBorder="1" applyAlignment="1">
      <alignment horizontal="left" indent="3"/>
    </xf>
    <xf numFmtId="0" fontId="1" fillId="7" borderId="2" xfId="0" applyFont="1" applyFill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4" xfId="0" applyFont="1" applyBorder="1" applyAlignment="1">
      <alignment horizontal="left" indent="3"/>
    </xf>
    <xf numFmtId="0" fontId="8" fillId="0" borderId="5" xfId="0" applyFont="1" applyBorder="1" applyAlignment="1">
      <alignment horizontal="left" indent="3"/>
    </xf>
    <xf numFmtId="0" fontId="1" fillId="7" borderId="2" xfId="0" applyFont="1" applyFill="1" applyBorder="1" applyAlignment="1">
      <alignment horizontal="left" vertical="top" indent="3"/>
    </xf>
    <xf numFmtId="0" fontId="8" fillId="0" borderId="10" xfId="0" applyFont="1" applyBorder="1" applyAlignment="1">
      <alignment horizontal="left" indent="3"/>
    </xf>
    <xf numFmtId="0" fontId="21" fillId="0" borderId="0" xfId="0" applyFont="1" applyAlignment="1">
      <alignment horizontal="left" indent="3"/>
    </xf>
    <xf numFmtId="0" fontId="7" fillId="0" borderId="0" xfId="0" applyFont="1" applyAlignment="1">
      <alignment horizontal="left" indent="3"/>
    </xf>
    <xf numFmtId="0" fontId="10" fillId="0" borderId="14" xfId="0" applyFont="1" applyBorder="1" applyProtection="1">
      <protection locked="0"/>
    </xf>
    <xf numFmtId="0" fontId="9" fillId="7" borderId="9" xfId="0" applyFont="1" applyFill="1" applyBorder="1" applyProtection="1">
      <protection hidden="1"/>
    </xf>
    <xf numFmtId="0" fontId="9" fillId="7" borderId="8" xfId="0" applyFont="1" applyFill="1" applyBorder="1" applyProtection="1">
      <protection hidden="1"/>
    </xf>
    <xf numFmtId="3" fontId="9" fillId="7" borderId="8" xfId="0" applyNumberFormat="1" applyFont="1" applyFill="1" applyBorder="1" applyProtection="1">
      <protection hidden="1"/>
    </xf>
    <xf numFmtId="3" fontId="9" fillId="7" borderId="18" xfId="0" applyNumberFormat="1" applyFont="1" applyFill="1" applyBorder="1" applyProtection="1">
      <protection hidden="1"/>
    </xf>
    <xf numFmtId="3" fontId="14" fillId="7" borderId="11" xfId="0" applyNumberFormat="1" applyFont="1" applyFill="1" applyBorder="1" applyAlignment="1" applyProtection="1">
      <alignment horizontal="left"/>
      <protection hidden="1"/>
    </xf>
    <xf numFmtId="3" fontId="14" fillId="7" borderId="17" xfId="0" applyNumberFormat="1" applyFont="1" applyFill="1" applyBorder="1" applyAlignment="1" applyProtection="1">
      <alignment horizontal="left"/>
      <protection hidden="1"/>
    </xf>
    <xf numFmtId="3" fontId="14" fillId="7" borderId="16" xfId="0" applyNumberFormat="1" applyFont="1" applyFill="1" applyBorder="1" applyAlignment="1" applyProtection="1">
      <alignment horizontal="left"/>
      <protection hidden="1"/>
    </xf>
    <xf numFmtId="3" fontId="14" fillId="7" borderId="12" xfId="0" applyNumberFormat="1" applyFont="1" applyFill="1" applyBorder="1" applyProtection="1">
      <protection hidden="1"/>
    </xf>
    <xf numFmtId="0" fontId="10" fillId="0" borderId="15" xfId="0" applyFont="1" applyBorder="1" applyProtection="1">
      <protection locked="0"/>
    </xf>
    <xf numFmtId="0" fontId="9" fillId="7" borderId="18" xfId="0" applyFont="1" applyFill="1" applyBorder="1" applyProtection="1">
      <protection hidden="1"/>
    </xf>
    <xf numFmtId="0" fontId="9" fillId="7" borderId="18" xfId="0" applyFont="1" applyFill="1" applyBorder="1" applyAlignment="1" applyProtection="1">
      <alignment horizontal="center"/>
      <protection hidden="1"/>
    </xf>
    <xf numFmtId="0" fontId="9" fillId="7" borderId="10" xfId="0" applyFont="1" applyFill="1" applyBorder="1" applyAlignment="1" applyProtection="1">
      <alignment horizontal="center"/>
      <protection hidden="1"/>
    </xf>
    <xf numFmtId="0" fontId="9" fillId="7" borderId="9" xfId="0" applyFont="1" applyFill="1" applyBorder="1" applyAlignment="1" applyProtection="1">
      <alignment horizontal="center"/>
      <protection hidden="1"/>
    </xf>
    <xf numFmtId="0" fontId="9" fillId="7" borderId="11" xfId="0" applyFont="1" applyFill="1" applyBorder="1" applyAlignment="1" applyProtection="1">
      <alignment horizontal="center"/>
      <protection hidden="1"/>
    </xf>
    <xf numFmtId="0" fontId="9" fillId="7" borderId="17" xfId="0" applyFont="1" applyFill="1" applyBorder="1" applyAlignment="1" applyProtection="1">
      <alignment horizontal="center"/>
      <protection hidden="1"/>
    </xf>
    <xf numFmtId="0" fontId="9" fillId="7" borderId="16" xfId="0" applyFont="1" applyFill="1" applyBorder="1" applyAlignment="1" applyProtection="1">
      <alignment horizontal="center"/>
      <protection hidden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9" fillId="7" borderId="16" xfId="0" applyFont="1" applyFill="1" applyBorder="1" applyProtection="1">
      <protection hidden="1"/>
    </xf>
    <xf numFmtId="0" fontId="9" fillId="7" borderId="11" xfId="0" applyFont="1" applyFill="1" applyBorder="1" applyProtection="1">
      <protection hidden="1"/>
    </xf>
    <xf numFmtId="0" fontId="12" fillId="0" borderId="0" xfId="0" applyFont="1" applyAlignment="1">
      <alignment horizontal="left"/>
    </xf>
    <xf numFmtId="0" fontId="12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14" fillId="7" borderId="11" xfId="0" applyNumberFormat="1" applyFont="1" applyFill="1" applyBorder="1" applyAlignment="1" applyProtection="1">
      <alignment horizontal="center"/>
      <protection hidden="1"/>
    </xf>
    <xf numFmtId="3" fontId="14" fillId="7" borderId="17" xfId="0" applyNumberFormat="1" applyFont="1" applyFill="1" applyBorder="1" applyAlignment="1" applyProtection="1">
      <alignment horizontal="center"/>
      <protection hidden="1"/>
    </xf>
    <xf numFmtId="3" fontId="14" fillId="7" borderId="16" xfId="0" applyNumberFormat="1" applyFont="1" applyFill="1" applyBorder="1" applyProtection="1">
      <protection hidden="1"/>
    </xf>
    <xf numFmtId="0" fontId="9" fillId="7" borderId="8" xfId="0" applyFont="1" applyFill="1" applyBorder="1" applyProtection="1">
      <protection locked="0" hidden="1"/>
    </xf>
    <xf numFmtId="3" fontId="9" fillId="7" borderId="8" xfId="0" applyNumberFormat="1" applyFont="1" applyFill="1" applyBorder="1" applyProtection="1">
      <protection locked="0" hidden="1"/>
    </xf>
    <xf numFmtId="3" fontId="9" fillId="7" borderId="18" xfId="0" applyNumberFormat="1" applyFont="1" applyFill="1" applyBorder="1" applyProtection="1">
      <protection locked="0" hidden="1"/>
    </xf>
    <xf numFmtId="0" fontId="32" fillId="7" borderId="9" xfId="0" applyFont="1" applyFill="1" applyBorder="1" applyProtection="1">
      <protection locked="0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25" fillId="9" borderId="20" xfId="1" applyFont="1" applyFill="1" applyBorder="1" applyAlignment="1">
      <alignment horizontal="center" vertical="top" wrapText="1"/>
    </xf>
    <xf numFmtId="0" fontId="25" fillId="9" borderId="0" xfId="1" applyFont="1" applyFill="1" applyBorder="1" applyAlignment="1">
      <alignment horizontal="center" vertical="top" wrapText="1"/>
    </xf>
    <xf numFmtId="0" fontId="27" fillId="9" borderId="20" xfId="1" applyFont="1" applyFill="1" applyBorder="1" applyAlignment="1">
      <alignment horizontal="left" vertical="top" wrapText="1"/>
    </xf>
    <xf numFmtId="0" fontId="27" fillId="9" borderId="0" xfId="1" applyFont="1" applyFill="1" applyBorder="1" applyAlignment="1">
      <alignment horizontal="left" vertical="top" wrapText="1"/>
    </xf>
    <xf numFmtId="0" fontId="26" fillId="9" borderId="20" xfId="1" applyFont="1" applyFill="1" applyBorder="1" applyAlignment="1">
      <alignment horizontal="left" vertical="top" wrapText="1"/>
    </xf>
    <xf numFmtId="0" fontId="26" fillId="9" borderId="0" xfId="1" applyFont="1" applyFill="1" applyBorder="1" applyAlignment="1">
      <alignment horizontal="left" vertical="top" wrapText="1"/>
    </xf>
    <xf numFmtId="0" fontId="30" fillId="9" borderId="20" xfId="1" applyFont="1" applyFill="1" applyBorder="1" applyAlignment="1">
      <alignment horizontal="left" vertical="top" wrapText="1"/>
    </xf>
    <xf numFmtId="0" fontId="30" fillId="9" borderId="0" xfId="1" applyFont="1" applyFill="1" applyBorder="1" applyAlignment="1">
      <alignment horizontal="left" vertical="top" wrapText="1"/>
    </xf>
    <xf numFmtId="0" fontId="33" fillId="9" borderId="20" xfId="1" applyFont="1" applyFill="1" applyBorder="1" applyAlignment="1" applyProtection="1">
      <alignment horizontal="center" vertical="top" wrapText="1"/>
      <protection locked="0"/>
    </xf>
    <xf numFmtId="0" fontId="33" fillId="9" borderId="0" xfId="1" applyFont="1" applyFill="1" applyBorder="1" applyAlignment="1" applyProtection="1">
      <alignment horizontal="center" vertical="top" wrapText="1"/>
      <protection locked="0"/>
    </xf>
    <xf numFmtId="3" fontId="14" fillId="7" borderId="1" xfId="0" applyNumberFormat="1" applyFont="1" applyFill="1" applyBorder="1" applyAlignment="1" applyProtection="1">
      <alignment horizontal="right"/>
      <protection hidden="1"/>
    </xf>
    <xf numFmtId="3" fontId="14" fillId="7" borderId="14" xfId="0" applyNumberFormat="1" applyFont="1" applyFill="1" applyBorder="1" applyAlignment="1" applyProtection="1">
      <alignment horizontal="right"/>
      <protection hidden="1"/>
    </xf>
    <xf numFmtId="3" fontId="14" fillId="7" borderId="15" xfId="0" applyNumberFormat="1" applyFont="1" applyFill="1" applyBorder="1" applyAlignment="1" applyProtection="1">
      <alignment horizontal="right"/>
      <protection hidden="1"/>
    </xf>
    <xf numFmtId="3" fontId="14" fillId="7" borderId="1" xfId="0" applyNumberFormat="1" applyFont="1" applyFill="1" applyBorder="1" applyAlignment="1" applyProtection="1">
      <alignment horizontal="left"/>
      <protection locked="0" hidden="1"/>
    </xf>
    <xf numFmtId="3" fontId="14" fillId="7" borderId="14" xfId="0" applyNumberFormat="1" applyFont="1" applyFill="1" applyBorder="1" applyAlignment="1" applyProtection="1">
      <alignment horizontal="left"/>
      <protection locked="0" hidden="1"/>
    </xf>
    <xf numFmtId="3" fontId="14" fillId="7" borderId="15" xfId="0" applyNumberFormat="1" applyFont="1" applyFill="1" applyBorder="1" applyAlignment="1" applyProtection="1">
      <alignment horizontal="left"/>
      <protection locked="0" hidden="1"/>
    </xf>
  </cellXfs>
  <cellStyles count="410">
    <cellStyle name="Anteckning" xfId="1" builtinId="10"/>
    <cellStyle name="Följd hyperlänk" xfId="3" builtinId="9" hidden="1"/>
    <cellStyle name="Följd hyperlänk" xfId="5" builtinId="9" hidden="1"/>
    <cellStyle name="Följd hyperlänk" xfId="7" builtinId="9" hidden="1"/>
    <cellStyle name="Följd hyperlänk" xfId="9" builtinId="9" hidden="1"/>
    <cellStyle name="Följd hyperlänk" xfId="11" builtinId="9" hidden="1"/>
    <cellStyle name="Följd hyperlänk" xfId="13" builtinId="9" hidden="1"/>
    <cellStyle name="Följd hyperlänk" xfId="15" builtinId="9" hidden="1"/>
    <cellStyle name="Följd hyperlänk" xfId="17" builtinId="9" hidden="1"/>
    <cellStyle name="Följd hyperlänk" xfId="19" builtinId="9" hidden="1"/>
    <cellStyle name="Följd hyperlänk" xfId="21" builtinId="9" hidden="1"/>
    <cellStyle name="Följd hyperlänk" xfId="23" builtinId="9" hidden="1"/>
    <cellStyle name="Följd hyperlänk" xfId="25" builtinId="9" hidden="1"/>
    <cellStyle name="Följd hyperlänk" xfId="27" builtinId="9" hidden="1"/>
    <cellStyle name="Följd hyperlänk" xfId="29" builtinId="9" hidden="1"/>
    <cellStyle name="Följd hyperlänk" xfId="31" builtinId="9" hidden="1"/>
    <cellStyle name="Följd hyperlänk" xfId="33" builtinId="9" hidden="1"/>
    <cellStyle name="Följd hyperlänk" xfId="35" builtinId="9" hidden="1"/>
    <cellStyle name="Följd hyperlänk" xfId="37" builtinId="9" hidden="1"/>
    <cellStyle name="Följd hyperlänk" xfId="39" builtinId="9" hidden="1"/>
    <cellStyle name="Följd hyperlänk" xfId="41" builtinId="9" hidden="1"/>
    <cellStyle name="Följd hyperlänk" xfId="43" builtinId="9" hidden="1"/>
    <cellStyle name="Följd hyperlänk" xfId="45" builtinId="9" hidden="1"/>
    <cellStyle name="Följd hyperlänk" xfId="47" builtinId="9" hidden="1"/>
    <cellStyle name="Följd hyperlänk" xfId="49" builtinId="9" hidden="1"/>
    <cellStyle name="Följd hyperlänk" xfId="51" builtinId="9" hidden="1"/>
    <cellStyle name="Följd hyperlänk" xfId="53" builtinId="9" hidden="1"/>
    <cellStyle name="Följd hyperlänk" xfId="55" builtinId="9" hidden="1"/>
    <cellStyle name="Följd hyperlänk" xfId="57" builtinId="9" hidden="1"/>
    <cellStyle name="Följd hyperlänk" xfId="59" builtinId="9" hidden="1"/>
    <cellStyle name="Följd hyperlänk" xfId="61" builtinId="9" hidden="1"/>
    <cellStyle name="Följd hyperlänk" xfId="63" builtinId="9" hidden="1"/>
    <cellStyle name="Följd hyperlänk" xfId="65" builtinId="9" hidden="1"/>
    <cellStyle name="Följd hyperlänk" xfId="67" builtinId="9" hidden="1"/>
    <cellStyle name="Följd hyperlänk" xfId="69" builtinId="9" hidden="1"/>
    <cellStyle name="Följd hyperlänk" xfId="71" builtinId="9" hidden="1"/>
    <cellStyle name="Följd hyperlänk" xfId="73" builtinId="9" hidden="1"/>
    <cellStyle name="Följd hyperlänk" xfId="75" builtinId="9" hidden="1"/>
    <cellStyle name="Följd hyperlänk" xfId="77" builtinId="9" hidden="1"/>
    <cellStyle name="Följd hyperlänk" xfId="79" builtinId="9" hidden="1"/>
    <cellStyle name="Följd hyperlänk" xfId="81" builtinId="9" hidden="1"/>
    <cellStyle name="Följd hyperlänk" xfId="83" builtinId="9" hidden="1"/>
    <cellStyle name="Följd hyperlänk" xfId="85" builtinId="9" hidden="1"/>
    <cellStyle name="Följd hyperlänk" xfId="87" builtinId="9" hidden="1"/>
    <cellStyle name="Följd hyperlänk" xfId="89" builtinId="9" hidden="1"/>
    <cellStyle name="Följd hyperlänk" xfId="91" builtinId="9" hidden="1"/>
    <cellStyle name="Följd hyperlänk" xfId="93" builtinId="9" hidden="1"/>
    <cellStyle name="Följd hyperlänk" xfId="95" builtinId="9" hidden="1"/>
    <cellStyle name="Följd hyperlänk" xfId="97" builtinId="9" hidden="1"/>
    <cellStyle name="Följd hyperlänk" xfId="99" builtinId="9" hidden="1"/>
    <cellStyle name="Följd hyperlänk" xfId="101" builtinId="9" hidden="1"/>
    <cellStyle name="Följd hyperlänk" xfId="103" builtinId="9" hidden="1"/>
    <cellStyle name="Följd hyperlänk" xfId="105" builtinId="9" hidden="1"/>
    <cellStyle name="Följd hyperlänk" xfId="107" builtinId="9" hidden="1"/>
    <cellStyle name="Följd hyperlänk" xfId="109" builtinId="9" hidden="1"/>
    <cellStyle name="Följd hyperlänk" xfId="111" builtinId="9" hidden="1"/>
    <cellStyle name="Följd hyperlänk" xfId="113" builtinId="9" hidden="1"/>
    <cellStyle name="Följd hyperlänk" xfId="115" builtinId="9" hidden="1"/>
    <cellStyle name="Följd hyperlänk" xfId="117" builtinId="9" hidden="1"/>
    <cellStyle name="Följd hyperlänk" xfId="119" builtinId="9" hidden="1"/>
    <cellStyle name="Följd hyperlänk" xfId="121" builtinId="9" hidden="1"/>
    <cellStyle name="Följd hyperlänk" xfId="123" builtinId="9" hidden="1"/>
    <cellStyle name="Följd hyperlänk" xfId="125" builtinId="9" hidden="1"/>
    <cellStyle name="Följd hyperlänk" xfId="127" builtinId="9" hidden="1"/>
    <cellStyle name="Följd hyperlänk" xfId="129" builtinId="9" hidden="1"/>
    <cellStyle name="Följd hyperlänk" xfId="131" builtinId="9" hidden="1"/>
    <cellStyle name="Följd hyperlänk" xfId="133" builtinId="9" hidden="1"/>
    <cellStyle name="Följd hyperlänk" xfId="135" builtinId="9" hidden="1"/>
    <cellStyle name="Följd hyperlänk" xfId="137" builtinId="9" hidden="1"/>
    <cellStyle name="Följd hyperlänk" xfId="139" builtinId="9" hidden="1"/>
    <cellStyle name="Följd hyperlänk" xfId="141" builtinId="9" hidden="1"/>
    <cellStyle name="Följd hyperlänk" xfId="143" builtinId="9" hidden="1"/>
    <cellStyle name="Följd hyperlänk" xfId="145" builtinId="9" hidden="1"/>
    <cellStyle name="Följd hyperlänk" xfId="147" builtinId="9" hidden="1"/>
    <cellStyle name="Följd hyperlänk" xfId="149" builtinId="9" hidden="1"/>
    <cellStyle name="Följd hyperlänk" xfId="151" builtinId="9" hidden="1"/>
    <cellStyle name="Följd hyperlänk" xfId="153" builtinId="9" hidden="1"/>
    <cellStyle name="Följd hyperlänk" xfId="155" builtinId="9" hidden="1"/>
    <cellStyle name="Följd hyperlänk" xfId="157" builtinId="9" hidden="1"/>
    <cellStyle name="Följd hyperlänk" xfId="159" builtinId="9" hidden="1"/>
    <cellStyle name="Följd hyperlänk" xfId="161" builtinId="9" hidden="1"/>
    <cellStyle name="Följd hyperlänk" xfId="163" builtinId="9" hidden="1"/>
    <cellStyle name="Följd hyperlänk" xfId="165" builtinId="9" hidden="1"/>
    <cellStyle name="Följd hyperlänk" xfId="167" builtinId="9" hidden="1"/>
    <cellStyle name="Följd hyperlänk" xfId="169" builtinId="9" hidden="1"/>
    <cellStyle name="Följd hyperlänk" xfId="171" builtinId="9" hidden="1"/>
    <cellStyle name="Följd hyperlänk" xfId="173" builtinId="9" hidden="1"/>
    <cellStyle name="Följd hyperlänk" xfId="175" builtinId="9" hidden="1"/>
    <cellStyle name="Följd hyperlänk" xfId="177" builtinId="9" hidden="1"/>
    <cellStyle name="Följd hyperlänk" xfId="179" builtinId="9" hidden="1"/>
    <cellStyle name="Följd hyperlänk" xfId="181" builtinId="9" hidden="1"/>
    <cellStyle name="Följd hyperlänk" xfId="183" builtinId="9" hidden="1"/>
    <cellStyle name="Följd hyperlänk" xfId="185" builtinId="9" hidden="1"/>
    <cellStyle name="Följd hyperlänk" xfId="187" builtinId="9" hidden="1"/>
    <cellStyle name="Följd hyperlänk" xfId="189" builtinId="9" hidden="1"/>
    <cellStyle name="Följd hyperlänk" xfId="191" builtinId="9" hidden="1"/>
    <cellStyle name="Följd hyperlänk" xfId="193" builtinId="9" hidden="1"/>
    <cellStyle name="Följd hyperlänk" xfId="195" builtinId="9" hidden="1"/>
    <cellStyle name="Följd hyperlänk" xfId="197" builtinId="9" hidden="1"/>
    <cellStyle name="Följd hyperlänk" xfId="199" builtinId="9" hidden="1"/>
    <cellStyle name="Följd hyperlänk" xfId="201" builtinId="9" hidden="1"/>
    <cellStyle name="Följd hyperlänk" xfId="203" builtinId="9" hidden="1"/>
    <cellStyle name="Följd hyperlänk" xfId="205" builtinId="9" hidden="1"/>
    <cellStyle name="Följd hyperlänk" xfId="207" builtinId="9" hidden="1"/>
    <cellStyle name="Följd hyperlänk" xfId="209" builtinId="9" hidden="1"/>
    <cellStyle name="Följd hyperlänk" xfId="211" builtinId="9" hidden="1"/>
    <cellStyle name="Följd hyperlänk" xfId="213" builtinId="9" hidden="1"/>
    <cellStyle name="Följd hyperlänk" xfId="215" builtinId="9" hidden="1"/>
    <cellStyle name="Följd hyperlänk" xfId="217" builtinId="9" hidden="1"/>
    <cellStyle name="Följd hyperlänk" xfId="219" builtinId="9" hidden="1"/>
    <cellStyle name="Följd hyperlänk" xfId="221" builtinId="9" hidden="1"/>
    <cellStyle name="Följd hyperlänk" xfId="223" builtinId="9" hidden="1"/>
    <cellStyle name="Följd hyperlänk" xfId="225" builtinId="9" hidden="1"/>
    <cellStyle name="Följd hyperlänk" xfId="227" builtinId="9" hidden="1"/>
    <cellStyle name="Följd hyperlänk" xfId="229" builtinId="9" hidden="1"/>
    <cellStyle name="Följd hyperlänk" xfId="231" builtinId="9" hidden="1"/>
    <cellStyle name="Följd hyperlänk" xfId="233" builtinId="9" hidden="1"/>
    <cellStyle name="Följd hyperlänk" xfId="235" builtinId="9" hidden="1"/>
    <cellStyle name="Följd hyperlänk" xfId="237" builtinId="9" hidden="1"/>
    <cellStyle name="Följd hyperlänk" xfId="239" builtinId="9" hidden="1"/>
    <cellStyle name="Följd hyperlänk" xfId="241" builtinId="9" hidden="1"/>
    <cellStyle name="Följd hyperlänk" xfId="243" builtinId="9" hidden="1"/>
    <cellStyle name="Följd hyperlänk" xfId="245" builtinId="9" hidden="1"/>
    <cellStyle name="Följd hyperlänk" xfId="247" builtinId="9" hidden="1"/>
    <cellStyle name="Följd hyperlänk" xfId="249" builtinId="9" hidden="1"/>
    <cellStyle name="Följd hyperlänk" xfId="251" builtinId="9" hidden="1"/>
    <cellStyle name="Följd hyperlänk" xfId="253" builtinId="9" hidden="1"/>
    <cellStyle name="Följd hyperlänk" xfId="255" builtinId="9" hidden="1"/>
    <cellStyle name="Följd hyperlänk" xfId="257" builtinId="9" hidden="1"/>
    <cellStyle name="Följd hyperlänk" xfId="259" builtinId="9" hidden="1"/>
    <cellStyle name="Följd hyperlänk" xfId="261" builtinId="9" hidden="1"/>
    <cellStyle name="Följd hyperlänk" xfId="263" builtinId="9" hidden="1"/>
    <cellStyle name="Följd hyperlänk" xfId="265" builtinId="9" hidden="1"/>
    <cellStyle name="Följd hyperlänk" xfId="267" builtinId="9" hidden="1"/>
    <cellStyle name="Följd hyperlänk" xfId="269" builtinId="9" hidden="1"/>
    <cellStyle name="Följd hyperlänk" xfId="271" builtinId="9" hidden="1"/>
    <cellStyle name="Följd hyperlänk" xfId="273" builtinId="9" hidden="1"/>
    <cellStyle name="Följd hyperlänk" xfId="275" builtinId="9" hidden="1"/>
    <cellStyle name="Följd hyperlänk" xfId="277" builtinId="9" hidden="1"/>
    <cellStyle name="Följd hyperlänk" xfId="279" builtinId="9" hidden="1"/>
    <cellStyle name="Följd hyperlänk" xfId="281" builtinId="9" hidden="1"/>
    <cellStyle name="Följd hyperlänk" xfId="283" builtinId="9" hidden="1"/>
    <cellStyle name="Följd hyperlänk" xfId="285" builtinId="9" hidden="1"/>
    <cellStyle name="Följd hyperlänk" xfId="287" builtinId="9" hidden="1"/>
    <cellStyle name="Följd hyperlänk" xfId="289" builtinId="9" hidden="1"/>
    <cellStyle name="Följd hyperlänk" xfId="291" builtinId="9" hidden="1"/>
    <cellStyle name="Följd hyperlänk" xfId="293" builtinId="9" hidden="1"/>
    <cellStyle name="Följd hyperlänk" xfId="295" builtinId="9" hidden="1"/>
    <cellStyle name="Följd hyperlänk" xfId="297" builtinId="9" hidden="1"/>
    <cellStyle name="Följd hyperlänk" xfId="299" builtinId="9" hidden="1"/>
    <cellStyle name="Följd hyperlänk" xfId="301" builtinId="9" hidden="1"/>
    <cellStyle name="Följd hyperlänk" xfId="303" builtinId="9" hidden="1"/>
    <cellStyle name="Följd hyperlänk" xfId="305" builtinId="9" hidden="1"/>
    <cellStyle name="Följd hyperlänk" xfId="307" builtinId="9" hidden="1"/>
    <cellStyle name="Följd hyperlänk" xfId="309" builtinId="9" hidden="1"/>
    <cellStyle name="Följd hyperlänk" xfId="311" builtinId="9" hidden="1"/>
    <cellStyle name="Följd hyperlänk" xfId="313" builtinId="9" hidden="1"/>
    <cellStyle name="Följd hyperlänk" xfId="315" builtinId="9" hidden="1"/>
    <cellStyle name="Följd hyperlänk" xfId="317" builtinId="9" hidden="1"/>
    <cellStyle name="Följd hyperlänk" xfId="319" builtinId="9" hidden="1"/>
    <cellStyle name="Följd hyperlänk" xfId="321" builtinId="9" hidden="1"/>
    <cellStyle name="Följd hyperlänk" xfId="323" builtinId="9" hidden="1"/>
    <cellStyle name="Följd hyperlänk" xfId="325" builtinId="9" hidden="1"/>
    <cellStyle name="Följd hyperlänk" xfId="327" builtinId="9" hidden="1"/>
    <cellStyle name="Följd hyperlänk" xfId="329" builtinId="9" hidden="1"/>
    <cellStyle name="Följd hyperlänk" xfId="331" builtinId="9" hidden="1"/>
    <cellStyle name="Följd hyperlänk" xfId="333" builtinId="9" hidden="1"/>
    <cellStyle name="Följd hyperlänk" xfId="335" builtinId="9" hidden="1"/>
    <cellStyle name="Följd hyperlänk" xfId="337" builtinId="9" hidden="1"/>
    <cellStyle name="Följd hyperlänk" xfId="339" builtinId="9" hidden="1"/>
    <cellStyle name="Följd hyperlänk" xfId="341" builtinId="9" hidden="1"/>
    <cellStyle name="Följd hyperlänk" xfId="343" builtinId="9" hidden="1"/>
    <cellStyle name="Följd hyperlänk" xfId="345" builtinId="9" hidden="1"/>
    <cellStyle name="Följd hyperlänk" xfId="347" builtinId="9" hidden="1"/>
    <cellStyle name="Följd hyperlänk" xfId="349" builtinId="9" hidden="1"/>
    <cellStyle name="Följd hyperlänk" xfId="351" builtinId="9" hidden="1"/>
    <cellStyle name="Följd hyperlänk" xfId="353" builtinId="9" hidden="1"/>
    <cellStyle name="Följd hyperlänk" xfId="355" builtinId="9" hidden="1"/>
    <cellStyle name="Följd hyperlänk" xfId="357" builtinId="9" hidden="1"/>
    <cellStyle name="Följd hyperlänk" xfId="359" builtinId="9" hidden="1"/>
    <cellStyle name="Följd hyperlänk" xfId="361" builtinId="9" hidden="1"/>
    <cellStyle name="Följd hyperlänk" xfId="363" builtinId="9" hidden="1"/>
    <cellStyle name="Följd hyperlänk" xfId="365" builtinId="9" hidden="1"/>
    <cellStyle name="Följd hyperlänk" xfId="367" builtinId="9" hidden="1"/>
    <cellStyle name="Följd hyperlänk" xfId="369" builtinId="9" hidden="1"/>
    <cellStyle name="Följd hyperlänk" xfId="371" builtinId="9" hidden="1"/>
    <cellStyle name="Följd hyperlänk" xfId="373" builtinId="9" hidden="1"/>
    <cellStyle name="Följd hyperlänk" xfId="375" builtinId="9" hidden="1"/>
    <cellStyle name="Följd hyperlänk" xfId="377" builtinId="9" hidden="1"/>
    <cellStyle name="Följd hyperlänk" xfId="379" builtinId="9" hidden="1"/>
    <cellStyle name="Följd hyperlänk" xfId="381" builtinId="9" hidden="1"/>
    <cellStyle name="Följd hyperlänk" xfId="383" builtinId="9" hidden="1"/>
    <cellStyle name="Följd hyperlänk" xfId="385" builtinId="9" hidden="1"/>
    <cellStyle name="Följd hyperlänk" xfId="387" builtinId="9" hidden="1"/>
    <cellStyle name="Följd hyperlänk" xfId="389" builtinId="9" hidden="1"/>
    <cellStyle name="Följd hyperlänk" xfId="391" builtinId="9" hidden="1"/>
    <cellStyle name="Följd hyperlänk" xfId="393" builtinId="9" hidden="1"/>
    <cellStyle name="Följd hyperlänk" xfId="395" builtinId="9" hidden="1"/>
    <cellStyle name="Följd hyperlänk" xfId="397" builtinId="9" hidden="1"/>
    <cellStyle name="Följd hyperlänk" xfId="399" builtinId="9" hidden="1"/>
    <cellStyle name="Följd hyperlänk" xfId="401" builtinId="9" hidden="1"/>
    <cellStyle name="Följd hyperlänk" xfId="403" builtinId="9" hidden="1"/>
    <cellStyle name="Följd hyperlänk" xfId="405" builtinId="9" hidden="1"/>
    <cellStyle name="Följd hyperlänk" xfId="407" builtinId="9" hidden="1"/>
    <cellStyle name="Följd hyperlänk" xfId="409" builtinId="9" hidden="1"/>
    <cellStyle name="Hyperlänk" xfId="2" builtinId="8" hidden="1"/>
    <cellStyle name="Hyperlänk" xfId="4" builtinId="8" hidden="1"/>
    <cellStyle name="Hyperlänk" xfId="6" builtinId="8" hidden="1"/>
    <cellStyle name="Hyperlänk" xfId="8" builtinId="8" hidden="1"/>
    <cellStyle name="Hyperlänk" xfId="10" builtinId="8" hidden="1"/>
    <cellStyle name="Hyperlänk" xfId="12" builtinId="8" hidden="1"/>
    <cellStyle name="Hyperlänk" xfId="14" builtinId="8" hidden="1"/>
    <cellStyle name="Hyperlänk" xfId="16" builtinId="8" hidden="1"/>
    <cellStyle name="Hyperlänk" xfId="18" builtinId="8" hidden="1"/>
    <cellStyle name="Hyperlänk" xfId="20" builtinId="8" hidden="1"/>
    <cellStyle name="Hyperlänk" xfId="22" builtinId="8" hidden="1"/>
    <cellStyle name="Hyperlänk" xfId="24" builtinId="8" hidden="1"/>
    <cellStyle name="Hyperlänk" xfId="26" builtinId="8" hidden="1"/>
    <cellStyle name="Hyperlänk" xfId="28" builtinId="8" hidden="1"/>
    <cellStyle name="Hyperlänk" xfId="30" builtinId="8" hidden="1"/>
    <cellStyle name="Hyperlänk" xfId="32" builtinId="8" hidden="1"/>
    <cellStyle name="Hyperlänk" xfId="34" builtinId="8" hidden="1"/>
    <cellStyle name="Hyperlänk" xfId="36" builtinId="8" hidden="1"/>
    <cellStyle name="Hyperlänk" xfId="38" builtinId="8" hidden="1"/>
    <cellStyle name="Hyperlänk" xfId="40" builtinId="8" hidden="1"/>
    <cellStyle name="Hyperlänk" xfId="42" builtinId="8" hidden="1"/>
    <cellStyle name="Hyperlänk" xfId="44" builtinId="8" hidden="1"/>
    <cellStyle name="Hyperlänk" xfId="46" builtinId="8" hidden="1"/>
    <cellStyle name="Hyperlänk" xfId="48" builtinId="8" hidden="1"/>
    <cellStyle name="Hyperlänk" xfId="50" builtinId="8" hidden="1"/>
    <cellStyle name="Hyperlänk" xfId="52" builtinId="8" hidden="1"/>
    <cellStyle name="Hyperlänk" xfId="54" builtinId="8" hidden="1"/>
    <cellStyle name="Hyperlänk" xfId="56" builtinId="8" hidden="1"/>
    <cellStyle name="Hyperlänk" xfId="58" builtinId="8" hidden="1"/>
    <cellStyle name="Hyperlänk" xfId="60" builtinId="8" hidden="1"/>
    <cellStyle name="Hyperlänk" xfId="62" builtinId="8" hidden="1"/>
    <cellStyle name="Hyperlänk" xfId="64" builtinId="8" hidden="1"/>
    <cellStyle name="Hyperlänk" xfId="66" builtinId="8" hidden="1"/>
    <cellStyle name="Hyperlänk" xfId="68" builtinId="8" hidden="1"/>
    <cellStyle name="Hyperlänk" xfId="70" builtinId="8" hidden="1"/>
    <cellStyle name="Hyperlänk" xfId="72" builtinId="8" hidden="1"/>
    <cellStyle name="Hyperlänk" xfId="74" builtinId="8" hidden="1"/>
    <cellStyle name="Hyperlänk" xfId="76" builtinId="8" hidden="1"/>
    <cellStyle name="Hyperlänk" xfId="78" builtinId="8" hidden="1"/>
    <cellStyle name="Hyperlänk" xfId="80" builtinId="8" hidden="1"/>
    <cellStyle name="Hyperlänk" xfId="82" builtinId="8" hidden="1"/>
    <cellStyle name="Hyperlänk" xfId="84" builtinId="8" hidden="1"/>
    <cellStyle name="Hyperlänk" xfId="86" builtinId="8" hidden="1"/>
    <cellStyle name="Hyperlänk" xfId="88" builtinId="8" hidden="1"/>
    <cellStyle name="Hyperlänk" xfId="90" builtinId="8" hidden="1"/>
    <cellStyle name="Hyperlänk" xfId="92" builtinId="8" hidden="1"/>
    <cellStyle name="Hyperlänk" xfId="94" builtinId="8" hidden="1"/>
    <cellStyle name="Hyperlänk" xfId="96" builtinId="8" hidden="1"/>
    <cellStyle name="Hyperlänk" xfId="98" builtinId="8" hidden="1"/>
    <cellStyle name="Hyperlänk" xfId="100" builtinId="8" hidden="1"/>
    <cellStyle name="Hyperlänk" xfId="102" builtinId="8" hidden="1"/>
    <cellStyle name="Hyperlänk" xfId="104" builtinId="8" hidden="1"/>
    <cellStyle name="Hyperlänk" xfId="106" builtinId="8" hidden="1"/>
    <cellStyle name="Hyperlänk" xfId="108" builtinId="8" hidden="1"/>
    <cellStyle name="Hyperlänk" xfId="110" builtinId="8" hidden="1"/>
    <cellStyle name="Hyperlänk" xfId="112" builtinId="8" hidden="1"/>
    <cellStyle name="Hyperlänk" xfId="114" builtinId="8" hidden="1"/>
    <cellStyle name="Hyperlänk" xfId="116" builtinId="8" hidden="1"/>
    <cellStyle name="Hyperlänk" xfId="118" builtinId="8" hidden="1"/>
    <cellStyle name="Hyperlänk" xfId="120" builtinId="8" hidden="1"/>
    <cellStyle name="Hyperlänk" xfId="122" builtinId="8" hidden="1"/>
    <cellStyle name="Hyperlänk" xfId="124" builtinId="8" hidden="1"/>
    <cellStyle name="Hyperlänk" xfId="126" builtinId="8" hidden="1"/>
    <cellStyle name="Hyperlänk" xfId="128" builtinId="8" hidden="1"/>
    <cellStyle name="Hyperlänk" xfId="130" builtinId="8" hidden="1"/>
    <cellStyle name="Hyperlänk" xfId="132" builtinId="8" hidden="1"/>
    <cellStyle name="Hyperlänk" xfId="134" builtinId="8" hidden="1"/>
    <cellStyle name="Hyperlänk" xfId="136" builtinId="8" hidden="1"/>
    <cellStyle name="Hyperlänk" xfId="138" builtinId="8" hidden="1"/>
    <cellStyle name="Hyperlänk" xfId="140" builtinId="8" hidden="1"/>
    <cellStyle name="Hyperlänk" xfId="142" builtinId="8" hidden="1"/>
    <cellStyle name="Hyperlänk" xfId="144" builtinId="8" hidden="1"/>
    <cellStyle name="Hyperlänk" xfId="146" builtinId="8" hidden="1"/>
    <cellStyle name="Hyperlänk" xfId="148" builtinId="8" hidden="1"/>
    <cellStyle name="Hyperlänk" xfId="150" builtinId="8" hidden="1"/>
    <cellStyle name="Hyperlänk" xfId="152" builtinId="8" hidden="1"/>
    <cellStyle name="Hyperlänk" xfId="154" builtinId="8" hidden="1"/>
    <cellStyle name="Hyperlänk" xfId="156" builtinId="8" hidden="1"/>
    <cellStyle name="Hyperlänk" xfId="158" builtinId="8" hidden="1"/>
    <cellStyle name="Hyperlänk" xfId="160" builtinId="8" hidden="1"/>
    <cellStyle name="Hyperlänk" xfId="162" builtinId="8" hidden="1"/>
    <cellStyle name="Hyperlänk" xfId="164" builtinId="8" hidden="1"/>
    <cellStyle name="Hyperlänk" xfId="166" builtinId="8" hidden="1"/>
    <cellStyle name="Hyperlänk" xfId="168" builtinId="8" hidden="1"/>
    <cellStyle name="Hyperlänk" xfId="170" builtinId="8" hidden="1"/>
    <cellStyle name="Hyperlänk" xfId="172" builtinId="8" hidden="1"/>
    <cellStyle name="Hyperlänk" xfId="174" builtinId="8" hidden="1"/>
    <cellStyle name="Hyperlänk" xfId="176" builtinId="8" hidden="1"/>
    <cellStyle name="Hyperlänk" xfId="178" builtinId="8" hidden="1"/>
    <cellStyle name="Hyperlänk" xfId="180" builtinId="8" hidden="1"/>
    <cellStyle name="Hyperlänk" xfId="182" builtinId="8" hidden="1"/>
    <cellStyle name="Hyperlänk" xfId="184" builtinId="8" hidden="1"/>
    <cellStyle name="Hyperlänk" xfId="186" builtinId="8" hidden="1"/>
    <cellStyle name="Hyperlänk" xfId="188" builtinId="8" hidden="1"/>
    <cellStyle name="Hyperlänk" xfId="190" builtinId="8" hidden="1"/>
    <cellStyle name="Hyperlänk" xfId="192" builtinId="8" hidden="1"/>
    <cellStyle name="Hyperlänk" xfId="194" builtinId="8" hidden="1"/>
    <cellStyle name="Hyperlänk" xfId="196" builtinId="8" hidden="1"/>
    <cellStyle name="Hyperlänk" xfId="198" builtinId="8" hidden="1"/>
    <cellStyle name="Hyperlänk" xfId="200" builtinId="8" hidden="1"/>
    <cellStyle name="Hyperlänk" xfId="202" builtinId="8" hidden="1"/>
    <cellStyle name="Hyperlänk" xfId="204" builtinId="8" hidden="1"/>
    <cellStyle name="Hyperlänk" xfId="206" builtinId="8" hidden="1"/>
    <cellStyle name="Hyperlänk" xfId="208" builtinId="8" hidden="1"/>
    <cellStyle name="Hyperlänk" xfId="210" builtinId="8" hidden="1"/>
    <cellStyle name="Hyperlänk" xfId="212" builtinId="8" hidden="1"/>
    <cellStyle name="Hyperlänk" xfId="214" builtinId="8" hidden="1"/>
    <cellStyle name="Hyperlänk" xfId="216" builtinId="8" hidden="1"/>
    <cellStyle name="Hyperlänk" xfId="218" builtinId="8" hidden="1"/>
    <cellStyle name="Hyperlänk" xfId="220" builtinId="8" hidden="1"/>
    <cellStyle name="Hyperlänk" xfId="222" builtinId="8" hidden="1"/>
    <cellStyle name="Hyperlänk" xfId="224" builtinId="8" hidden="1"/>
    <cellStyle name="Hyperlänk" xfId="226" builtinId="8" hidden="1"/>
    <cellStyle name="Hyperlänk" xfId="228" builtinId="8" hidden="1"/>
    <cellStyle name="Hyperlänk" xfId="230" builtinId="8" hidden="1"/>
    <cellStyle name="Hyperlänk" xfId="232" builtinId="8" hidden="1"/>
    <cellStyle name="Hyperlänk" xfId="234" builtinId="8" hidden="1"/>
    <cellStyle name="Hyperlänk" xfId="236" builtinId="8" hidden="1"/>
    <cellStyle name="Hyperlänk" xfId="238" builtinId="8" hidden="1"/>
    <cellStyle name="Hyperlänk" xfId="240" builtinId="8" hidden="1"/>
    <cellStyle name="Hyperlänk" xfId="242" builtinId="8" hidden="1"/>
    <cellStyle name="Hyperlänk" xfId="244" builtinId="8" hidden="1"/>
    <cellStyle name="Hyperlänk" xfId="246" builtinId="8" hidden="1"/>
    <cellStyle name="Hyperlänk" xfId="248" builtinId="8" hidden="1"/>
    <cellStyle name="Hyperlänk" xfId="250" builtinId="8" hidden="1"/>
    <cellStyle name="Hyperlänk" xfId="252" builtinId="8" hidden="1"/>
    <cellStyle name="Hyperlänk" xfId="254" builtinId="8" hidden="1"/>
    <cellStyle name="Hyperlänk" xfId="256" builtinId="8" hidden="1"/>
    <cellStyle name="Hyperlänk" xfId="258" builtinId="8" hidden="1"/>
    <cellStyle name="Hyperlänk" xfId="260" builtinId="8" hidden="1"/>
    <cellStyle name="Hyperlänk" xfId="262" builtinId="8" hidden="1"/>
    <cellStyle name="Hyperlänk" xfId="264" builtinId="8" hidden="1"/>
    <cellStyle name="Hyperlänk" xfId="266" builtinId="8" hidden="1"/>
    <cellStyle name="Hyperlänk" xfId="268" builtinId="8" hidden="1"/>
    <cellStyle name="Hyperlänk" xfId="270" builtinId="8" hidden="1"/>
    <cellStyle name="Hyperlänk" xfId="272" builtinId="8" hidden="1"/>
    <cellStyle name="Hyperlänk" xfId="274" builtinId="8" hidden="1"/>
    <cellStyle name="Hyperlänk" xfId="276" builtinId="8" hidden="1"/>
    <cellStyle name="Hyperlänk" xfId="278" builtinId="8" hidden="1"/>
    <cellStyle name="Hyperlänk" xfId="280" builtinId="8" hidden="1"/>
    <cellStyle name="Hyperlänk" xfId="282" builtinId="8" hidden="1"/>
    <cellStyle name="Hyperlänk" xfId="284" builtinId="8" hidden="1"/>
    <cellStyle name="Hyperlänk" xfId="286" builtinId="8" hidden="1"/>
    <cellStyle name="Hyperlänk" xfId="288" builtinId="8" hidden="1"/>
    <cellStyle name="Hyperlänk" xfId="290" builtinId="8" hidden="1"/>
    <cellStyle name="Hyperlänk" xfId="292" builtinId="8" hidden="1"/>
    <cellStyle name="Hyperlänk" xfId="294" builtinId="8" hidden="1"/>
    <cellStyle name="Hyperlänk" xfId="296" builtinId="8" hidden="1"/>
    <cellStyle name="Hyperlänk" xfId="298" builtinId="8" hidden="1"/>
    <cellStyle name="Hyperlänk" xfId="300" builtinId="8" hidden="1"/>
    <cellStyle name="Hyperlänk" xfId="302" builtinId="8" hidden="1"/>
    <cellStyle name="Hyperlänk" xfId="304" builtinId="8" hidden="1"/>
    <cellStyle name="Hyperlänk" xfId="306" builtinId="8" hidden="1"/>
    <cellStyle name="Hyperlänk" xfId="308" builtinId="8" hidden="1"/>
    <cellStyle name="Hyperlänk" xfId="310" builtinId="8" hidden="1"/>
    <cellStyle name="Hyperlänk" xfId="312" builtinId="8" hidden="1"/>
    <cellStyle name="Hyperlänk" xfId="314" builtinId="8" hidden="1"/>
    <cellStyle name="Hyperlänk" xfId="316" builtinId="8" hidden="1"/>
    <cellStyle name="Hyperlänk" xfId="318" builtinId="8" hidden="1"/>
    <cellStyle name="Hyperlänk" xfId="320" builtinId="8" hidden="1"/>
    <cellStyle name="Hyperlänk" xfId="322" builtinId="8" hidden="1"/>
    <cellStyle name="Hyperlänk" xfId="324" builtinId="8" hidden="1"/>
    <cellStyle name="Hyperlänk" xfId="326" builtinId="8" hidden="1"/>
    <cellStyle name="Hyperlänk" xfId="328" builtinId="8" hidden="1"/>
    <cellStyle name="Hyperlänk" xfId="330" builtinId="8" hidden="1"/>
    <cellStyle name="Hyperlänk" xfId="332" builtinId="8" hidden="1"/>
    <cellStyle name="Hyperlänk" xfId="334" builtinId="8" hidden="1"/>
    <cellStyle name="Hyperlänk" xfId="336" builtinId="8" hidden="1"/>
    <cellStyle name="Hyperlänk" xfId="338" builtinId="8" hidden="1"/>
    <cellStyle name="Hyperlänk" xfId="340" builtinId="8" hidden="1"/>
    <cellStyle name="Hyperlänk" xfId="342" builtinId="8" hidden="1"/>
    <cellStyle name="Hyperlänk" xfId="344" builtinId="8" hidden="1"/>
    <cellStyle name="Hyperlänk" xfId="346" builtinId="8" hidden="1"/>
    <cellStyle name="Hyperlänk" xfId="348" builtinId="8" hidden="1"/>
    <cellStyle name="Hyperlänk" xfId="350" builtinId="8" hidden="1"/>
    <cellStyle name="Hyperlänk" xfId="352" builtinId="8" hidden="1"/>
    <cellStyle name="Hyperlänk" xfId="354" builtinId="8" hidden="1"/>
    <cellStyle name="Hyperlänk" xfId="356" builtinId="8" hidden="1"/>
    <cellStyle name="Hyperlänk" xfId="358" builtinId="8" hidden="1"/>
    <cellStyle name="Hyperlänk" xfId="360" builtinId="8" hidden="1"/>
    <cellStyle name="Hyperlänk" xfId="362" builtinId="8" hidden="1"/>
    <cellStyle name="Hyperlänk" xfId="364" builtinId="8" hidden="1"/>
    <cellStyle name="Hyperlänk" xfId="366" builtinId="8" hidden="1"/>
    <cellStyle name="Hyperlänk" xfId="368" builtinId="8" hidden="1"/>
    <cellStyle name="Hyperlänk" xfId="370" builtinId="8" hidden="1"/>
    <cellStyle name="Hyperlänk" xfId="372" builtinId="8" hidden="1"/>
    <cellStyle name="Hyperlänk" xfId="374" builtinId="8" hidden="1"/>
    <cellStyle name="Hyperlänk" xfId="376" builtinId="8" hidden="1"/>
    <cellStyle name="Hyperlänk" xfId="378" builtinId="8" hidden="1"/>
    <cellStyle name="Hyperlänk" xfId="380" builtinId="8" hidden="1"/>
    <cellStyle name="Hyperlänk" xfId="382" builtinId="8" hidden="1"/>
    <cellStyle name="Hyperlänk" xfId="384" builtinId="8" hidden="1"/>
    <cellStyle name="Hyperlänk" xfId="386" builtinId="8" hidden="1"/>
    <cellStyle name="Hyperlänk" xfId="388" builtinId="8" hidden="1"/>
    <cellStyle name="Hyperlänk" xfId="390" builtinId="8" hidden="1"/>
    <cellStyle name="Hyperlänk" xfId="392" builtinId="8" hidden="1"/>
    <cellStyle name="Hyperlänk" xfId="394" builtinId="8" hidden="1"/>
    <cellStyle name="Hyperlänk" xfId="396" builtinId="8" hidden="1"/>
    <cellStyle name="Hyperlänk" xfId="398" builtinId="8" hidden="1"/>
    <cellStyle name="Hyperlänk" xfId="400" builtinId="8" hidden="1"/>
    <cellStyle name="Hyperlänk" xfId="402" builtinId="8" hidden="1"/>
    <cellStyle name="Hyperlänk" xfId="404" builtinId="8" hidden="1"/>
    <cellStyle name="Hyperlänk" xfId="406" builtinId="8" hidden="1"/>
    <cellStyle name="Hyperlänk" xfId="408" builtinId="8" hidden="1"/>
    <cellStyle name="Normal" xfId="0" builtinId="0"/>
  </cellStyles>
  <dxfs count="1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rgb="FFA9D1DA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rgb="FFA9D1DA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rgb="FFA9D1DA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rgb="FFA9D1DA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rgb="FFA9D1DA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rgb="FFA9D1D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alignment horizontal="left" textRotation="0" wrapText="0" indent="3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alignment horizontal="left" textRotation="0" wrapText="0" indent="3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6795556505021"/>
        <name val="Calibri"/>
        <family val="2"/>
        <scheme val="minor"/>
      </font>
      <fill>
        <patternFill patternType="solid">
          <fgColor indexed="64"/>
          <bgColor rgb="FFA9D1DA"/>
        </patternFill>
      </fill>
      <protection locked="0" hidden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6795556505021"/>
        <name val="Calibri"/>
        <family val="2"/>
        <scheme val="minor"/>
      </font>
      <fill>
        <patternFill patternType="solid">
          <fgColor indexed="64"/>
          <bgColor rgb="FFA9D1DA"/>
        </patternFill>
      </fill>
      <protection locked="1" hidden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969696"/>
      <color rgb="FFA9D1D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304800</xdr:colOff>
      <xdr:row>2</xdr:row>
      <xdr:rowOff>333664</xdr:rowOff>
    </xdr:to>
    <xdr:pic>
      <xdr:nvPicPr>
        <xdr:cNvPr id="2" name="Bildobjekt 1" descr="Medfinansieras av Europeiska unionen, logotyp.">
          <a:extLst>
            <a:ext uri="{FF2B5EF4-FFF2-40B4-BE49-F238E27FC236}">
              <a16:creationId xmlns:a16="http://schemas.microsoft.com/office/drawing/2014/main" id="{8E702569-D009-40FC-AFC6-C7616CB35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0"/>
          <a:ext cx="911225" cy="657514"/>
        </a:xfrm>
        <a:prstGeom prst="rect">
          <a:avLst/>
        </a:prstGeom>
      </xdr:spPr>
    </xdr:pic>
    <xdr:clientData/>
  </xdr:twoCellAnchor>
  <xdr:twoCellAnchor editAs="oneCell">
    <xdr:from>
      <xdr:col>8</xdr:col>
      <xdr:colOff>47624</xdr:colOff>
      <xdr:row>1</xdr:row>
      <xdr:rowOff>10634</xdr:rowOff>
    </xdr:from>
    <xdr:to>
      <xdr:col>9</xdr:col>
      <xdr:colOff>533400</xdr:colOff>
      <xdr:row>2</xdr:row>
      <xdr:rowOff>127000</xdr:rowOff>
    </xdr:to>
    <xdr:pic>
      <xdr:nvPicPr>
        <xdr:cNvPr id="3" name="Bildobjekt 2" descr="Svenska ESF-rådet, logotyp.">
          <a:extLst>
            <a:ext uri="{FF2B5EF4-FFF2-40B4-BE49-F238E27FC236}">
              <a16:creationId xmlns:a16="http://schemas.microsoft.com/office/drawing/2014/main" id="{6B8796FC-4534-4A30-9FD7-A1D14F467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4" y="201134"/>
          <a:ext cx="1158876" cy="3068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104775</xdr:rowOff>
    </xdr:from>
    <xdr:to>
      <xdr:col>7</xdr:col>
      <xdr:colOff>498475</xdr:colOff>
      <xdr:row>0</xdr:row>
      <xdr:rowOff>483870</xdr:rowOff>
    </xdr:to>
    <xdr:pic>
      <xdr:nvPicPr>
        <xdr:cNvPr id="2" name="Bildobjekt 1" descr="Svenska ESF-rådet, logotyp.">
          <a:extLst>
            <a:ext uri="{FF2B5EF4-FFF2-40B4-BE49-F238E27FC236}">
              <a16:creationId xmlns:a16="http://schemas.microsoft.com/office/drawing/2014/main" id="{DCCD2B87-7086-4919-ACF4-A8D996067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3" name="Bildobjekt 2" descr="Medfinansieras av Europeiska unionen, logotyp.">
          <a:extLst>
            <a:ext uri="{FF2B5EF4-FFF2-40B4-BE49-F238E27FC236}">
              <a16:creationId xmlns:a16="http://schemas.microsoft.com/office/drawing/2014/main" id="{1A270879-E657-4E18-9618-7C2FBF51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0</xdr:row>
      <xdr:rowOff>104775</xdr:rowOff>
    </xdr:from>
    <xdr:to>
      <xdr:col>7</xdr:col>
      <xdr:colOff>498475</xdr:colOff>
      <xdr:row>0</xdr:row>
      <xdr:rowOff>483870</xdr:rowOff>
    </xdr:to>
    <xdr:pic>
      <xdr:nvPicPr>
        <xdr:cNvPr id="4" name="Bildobjekt 3" descr="Svenska ESF-rådet, logotyp.">
          <a:extLst>
            <a:ext uri="{FF2B5EF4-FFF2-40B4-BE49-F238E27FC236}">
              <a16:creationId xmlns:a16="http://schemas.microsoft.com/office/drawing/2014/main" id="{C6769CE9-99B6-432C-8170-0D6E29AF2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5950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5" name="Bildobjekt 4" descr="Medfinansieras av Europeiska unionen, logotyp.">
          <a:extLst>
            <a:ext uri="{FF2B5EF4-FFF2-40B4-BE49-F238E27FC236}">
              <a16:creationId xmlns:a16="http://schemas.microsoft.com/office/drawing/2014/main" id="{FF885366-15FF-4C27-B998-272FC5B66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104775</xdr:rowOff>
    </xdr:from>
    <xdr:to>
      <xdr:col>7</xdr:col>
      <xdr:colOff>536575</xdr:colOff>
      <xdr:row>0</xdr:row>
      <xdr:rowOff>483870</xdr:rowOff>
    </xdr:to>
    <xdr:pic>
      <xdr:nvPicPr>
        <xdr:cNvPr id="2" name="Bildobjekt 1" descr="Svenska ESF-rådet, logotyp.">
          <a:extLst>
            <a:ext uri="{FF2B5EF4-FFF2-40B4-BE49-F238E27FC236}">
              <a16:creationId xmlns:a16="http://schemas.microsoft.com/office/drawing/2014/main" id="{DCC19ED3-8C8B-4098-8DB9-B9859E255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2925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3" name="Bildobjekt 2" descr="Medfinansieras av Europeiska unionen, logotyp.">
          <a:extLst>
            <a:ext uri="{FF2B5EF4-FFF2-40B4-BE49-F238E27FC236}">
              <a16:creationId xmlns:a16="http://schemas.microsoft.com/office/drawing/2014/main" id="{4FDAEBFE-3E0C-40F8-B276-FCDAAD82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0</xdr:row>
      <xdr:rowOff>104775</xdr:rowOff>
    </xdr:from>
    <xdr:to>
      <xdr:col>7</xdr:col>
      <xdr:colOff>536575</xdr:colOff>
      <xdr:row>0</xdr:row>
      <xdr:rowOff>483870</xdr:rowOff>
    </xdr:to>
    <xdr:pic>
      <xdr:nvPicPr>
        <xdr:cNvPr id="4" name="Bildobjekt 3" descr="Svenska ESF-rådet, logotyp.">
          <a:extLst>
            <a:ext uri="{FF2B5EF4-FFF2-40B4-BE49-F238E27FC236}">
              <a16:creationId xmlns:a16="http://schemas.microsoft.com/office/drawing/2014/main" id="{409CB3C4-DBD4-49F4-BC59-B9A40FD3C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2925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5" name="Bildobjekt 4" descr="Medfinansieras av Europeiska unionen, logotyp.">
          <a:extLst>
            <a:ext uri="{FF2B5EF4-FFF2-40B4-BE49-F238E27FC236}">
              <a16:creationId xmlns:a16="http://schemas.microsoft.com/office/drawing/2014/main" id="{914863BC-6BF8-4BBB-865B-5FD7A7920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104775</xdr:rowOff>
    </xdr:from>
    <xdr:to>
      <xdr:col>7</xdr:col>
      <xdr:colOff>498475</xdr:colOff>
      <xdr:row>0</xdr:row>
      <xdr:rowOff>483870</xdr:rowOff>
    </xdr:to>
    <xdr:pic>
      <xdr:nvPicPr>
        <xdr:cNvPr id="2" name="Bildobjekt 1" descr="Svenska ESF-rådet, logotyp.">
          <a:extLst>
            <a:ext uri="{FF2B5EF4-FFF2-40B4-BE49-F238E27FC236}">
              <a16:creationId xmlns:a16="http://schemas.microsoft.com/office/drawing/2014/main" id="{691B0E2F-F9D3-4253-8A4E-CAA0E2501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3" name="Bildobjekt 2" descr="Medfinansieras av Europeiska unionen, logotyp.">
          <a:extLst>
            <a:ext uri="{FF2B5EF4-FFF2-40B4-BE49-F238E27FC236}">
              <a16:creationId xmlns:a16="http://schemas.microsoft.com/office/drawing/2014/main" id="{7C3053F6-C904-4E6C-BE54-7E39CCC5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0</xdr:row>
      <xdr:rowOff>104775</xdr:rowOff>
    </xdr:from>
    <xdr:to>
      <xdr:col>7</xdr:col>
      <xdr:colOff>498475</xdr:colOff>
      <xdr:row>0</xdr:row>
      <xdr:rowOff>483870</xdr:rowOff>
    </xdr:to>
    <xdr:pic>
      <xdr:nvPicPr>
        <xdr:cNvPr id="4" name="Bildobjekt 3" descr="Svenska ESF-rådet, logotyp.">
          <a:extLst>
            <a:ext uri="{FF2B5EF4-FFF2-40B4-BE49-F238E27FC236}">
              <a16:creationId xmlns:a16="http://schemas.microsoft.com/office/drawing/2014/main" id="{A95F0386-6FC9-42D1-AD94-367DE67EA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5950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5" name="Bildobjekt 4" descr="Medfinansieras av Europeiska unionen, logotyp.">
          <a:extLst>
            <a:ext uri="{FF2B5EF4-FFF2-40B4-BE49-F238E27FC236}">
              <a16:creationId xmlns:a16="http://schemas.microsoft.com/office/drawing/2014/main" id="{F9B4C839-94AE-4BD3-82AA-9394821F1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0</xdr:row>
      <xdr:rowOff>104775</xdr:rowOff>
    </xdr:from>
    <xdr:to>
      <xdr:col>7</xdr:col>
      <xdr:colOff>498475</xdr:colOff>
      <xdr:row>0</xdr:row>
      <xdr:rowOff>483870</xdr:rowOff>
    </xdr:to>
    <xdr:pic>
      <xdr:nvPicPr>
        <xdr:cNvPr id="6" name="Bildobjekt 5" descr="Svenska ESF-rådet, logotyp.">
          <a:extLst>
            <a:ext uri="{FF2B5EF4-FFF2-40B4-BE49-F238E27FC236}">
              <a16:creationId xmlns:a16="http://schemas.microsoft.com/office/drawing/2014/main" id="{5C21059B-BD0A-4642-B1AF-1E10E93FF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5950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7" name="Bildobjekt 6" descr="Medfinansieras av Europeiska unionen, logotyp.">
          <a:extLst>
            <a:ext uri="{FF2B5EF4-FFF2-40B4-BE49-F238E27FC236}">
              <a16:creationId xmlns:a16="http://schemas.microsoft.com/office/drawing/2014/main" id="{0FB4E1A2-F942-4A17-BCA6-685A322A6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104775</xdr:rowOff>
    </xdr:from>
    <xdr:to>
      <xdr:col>7</xdr:col>
      <xdr:colOff>536575</xdr:colOff>
      <xdr:row>0</xdr:row>
      <xdr:rowOff>483870</xdr:rowOff>
    </xdr:to>
    <xdr:pic>
      <xdr:nvPicPr>
        <xdr:cNvPr id="2" name="Bildobjekt 1" descr="Svenska ESF-rådet, logotyp.">
          <a:extLst>
            <a:ext uri="{FF2B5EF4-FFF2-40B4-BE49-F238E27FC236}">
              <a16:creationId xmlns:a16="http://schemas.microsoft.com/office/drawing/2014/main" id="{225B8415-0C8A-4695-80A4-640E6C32D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2925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3" name="Bildobjekt 2" descr="Medfinansieras av Europeiska unionen, logotyp.">
          <a:extLst>
            <a:ext uri="{FF2B5EF4-FFF2-40B4-BE49-F238E27FC236}">
              <a16:creationId xmlns:a16="http://schemas.microsoft.com/office/drawing/2014/main" id="{E2A9BEF4-FF70-40A1-83C0-0B16168A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0</xdr:row>
      <xdr:rowOff>104775</xdr:rowOff>
    </xdr:from>
    <xdr:to>
      <xdr:col>7</xdr:col>
      <xdr:colOff>536575</xdr:colOff>
      <xdr:row>0</xdr:row>
      <xdr:rowOff>483870</xdr:rowOff>
    </xdr:to>
    <xdr:pic>
      <xdr:nvPicPr>
        <xdr:cNvPr id="4" name="Bildobjekt 3" descr="Svenska ESF-rådet, logotyp.">
          <a:extLst>
            <a:ext uri="{FF2B5EF4-FFF2-40B4-BE49-F238E27FC236}">
              <a16:creationId xmlns:a16="http://schemas.microsoft.com/office/drawing/2014/main" id="{3C6E45D7-47CE-4734-8606-BA32AF7D9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2925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5" name="Bildobjekt 4" descr="Medfinansieras av Europeiska unionen, logotyp.">
          <a:extLst>
            <a:ext uri="{FF2B5EF4-FFF2-40B4-BE49-F238E27FC236}">
              <a16:creationId xmlns:a16="http://schemas.microsoft.com/office/drawing/2014/main" id="{F4AE09CF-6D78-4132-B0DC-5E8E61F25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0</xdr:row>
      <xdr:rowOff>104775</xdr:rowOff>
    </xdr:from>
    <xdr:to>
      <xdr:col>7</xdr:col>
      <xdr:colOff>536575</xdr:colOff>
      <xdr:row>0</xdr:row>
      <xdr:rowOff>483870</xdr:rowOff>
    </xdr:to>
    <xdr:pic>
      <xdr:nvPicPr>
        <xdr:cNvPr id="6" name="Bildobjekt 5" descr="Svenska ESF-rådet, logotyp.">
          <a:extLst>
            <a:ext uri="{FF2B5EF4-FFF2-40B4-BE49-F238E27FC236}">
              <a16:creationId xmlns:a16="http://schemas.microsoft.com/office/drawing/2014/main" id="{F4FF7AEE-4A69-47EB-AC1A-6A8742299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2925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7" name="Bildobjekt 6" descr="Medfinansieras av Europeiska unionen, logotyp.">
          <a:extLst>
            <a:ext uri="{FF2B5EF4-FFF2-40B4-BE49-F238E27FC236}">
              <a16:creationId xmlns:a16="http://schemas.microsoft.com/office/drawing/2014/main" id="{01BD20EF-F82E-4A80-B3DE-3F206D623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1993900</xdr:colOff>
      <xdr:row>0</xdr:row>
      <xdr:rowOff>127000</xdr:rowOff>
    </xdr:from>
    <xdr:to>
      <xdr:col>3</xdr:col>
      <xdr:colOff>158750</xdr:colOff>
      <xdr:row>0</xdr:row>
      <xdr:rowOff>506095</xdr:rowOff>
    </xdr:to>
    <xdr:pic>
      <xdr:nvPicPr>
        <xdr:cNvPr id="2" name="Bildobjekt 1" descr="Svenska ESF-rådet, logotyp.">
          <a:extLst>
            <a:ext uri="{FF2B5EF4-FFF2-40B4-BE49-F238E27FC236}">
              <a16:creationId xmlns:a16="http://schemas.microsoft.com/office/drawing/2014/main" id="{3D3C09A8-B6FD-4E70-B59E-FF1EDB23F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4600" y="127000"/>
          <a:ext cx="16446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3" name="Bildobjekt 2" descr="Medfinansieras av Europeiska unionen, logotyp.">
          <a:extLst>
            <a:ext uri="{FF2B5EF4-FFF2-40B4-BE49-F238E27FC236}">
              <a16:creationId xmlns:a16="http://schemas.microsoft.com/office/drawing/2014/main" id="{84AFFF0F-C550-47B6-B41F-4B03DB69E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101600</xdr:rowOff>
    </xdr:from>
    <xdr:to>
      <xdr:col>2</xdr:col>
      <xdr:colOff>1123950</xdr:colOff>
      <xdr:row>0</xdr:row>
      <xdr:rowOff>480695</xdr:rowOff>
    </xdr:to>
    <xdr:pic>
      <xdr:nvPicPr>
        <xdr:cNvPr id="4" name="Bildobjekt 3" descr="Svenska ESF-rådet, logotyp.">
          <a:extLst>
            <a:ext uri="{FF2B5EF4-FFF2-40B4-BE49-F238E27FC236}">
              <a16:creationId xmlns:a16="http://schemas.microsoft.com/office/drawing/2014/main" id="{CEECCE2D-C780-418A-98C0-187A6112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01600"/>
          <a:ext cx="137160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5" name="Bildobjekt 4" descr="Medfinansieras av Europeiska unionen, logotyp.">
          <a:extLst>
            <a:ext uri="{FF2B5EF4-FFF2-40B4-BE49-F238E27FC236}">
              <a16:creationId xmlns:a16="http://schemas.microsoft.com/office/drawing/2014/main" id="{07EDA270-167B-48BD-81F9-26B22C0E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1327150</xdr:colOff>
      <xdr:row>0</xdr:row>
      <xdr:rowOff>371475</xdr:rowOff>
    </xdr:from>
    <xdr:to>
      <xdr:col>2</xdr:col>
      <xdr:colOff>2692400</xdr:colOff>
      <xdr:row>0</xdr:row>
      <xdr:rowOff>750570</xdr:rowOff>
    </xdr:to>
    <xdr:pic>
      <xdr:nvPicPr>
        <xdr:cNvPr id="6" name="Bildobjekt 5" descr="Svenska ESF-rådet, logotyp.">
          <a:extLst>
            <a:ext uri="{FF2B5EF4-FFF2-40B4-BE49-F238E27FC236}">
              <a16:creationId xmlns:a16="http://schemas.microsoft.com/office/drawing/2014/main" id="{C87CF3B1-58D0-4068-81D4-2887EBF01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7050" y="371475"/>
          <a:ext cx="1365250" cy="379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79376</xdr:colOff>
      <xdr:row>0</xdr:row>
      <xdr:rowOff>0</xdr:rowOff>
    </xdr:from>
    <xdr:to>
      <xdr:col>0</xdr:col>
      <xdr:colOff>1233668</xdr:colOff>
      <xdr:row>1</xdr:row>
      <xdr:rowOff>76200</xdr:rowOff>
    </xdr:to>
    <xdr:pic>
      <xdr:nvPicPr>
        <xdr:cNvPr id="2" name="Bildobjekt 1" descr="Medfinansieras av Europeiska unionen, logotyp.">
          <a:extLst>
            <a:ext uri="{FF2B5EF4-FFF2-40B4-BE49-F238E27FC236}">
              <a16:creationId xmlns:a16="http://schemas.microsoft.com/office/drawing/2014/main" id="{0ABC653C-E9FA-4EFE-B7F8-26C984E7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6" y="0"/>
          <a:ext cx="1154292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234950</xdr:colOff>
      <xdr:row>0</xdr:row>
      <xdr:rowOff>66675</xdr:rowOff>
    </xdr:from>
    <xdr:to>
      <xdr:col>1</xdr:col>
      <xdr:colOff>1812925</xdr:colOff>
      <xdr:row>0</xdr:row>
      <xdr:rowOff>495300</xdr:rowOff>
    </xdr:to>
    <xdr:pic>
      <xdr:nvPicPr>
        <xdr:cNvPr id="3" name="Bildobjekt 2" descr="Svenska ESF-rådet, logotyp.">
          <a:extLst>
            <a:ext uri="{FF2B5EF4-FFF2-40B4-BE49-F238E27FC236}">
              <a16:creationId xmlns:a16="http://schemas.microsoft.com/office/drawing/2014/main" id="{56C8B6FA-9358-4965-ACFD-4563FC732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66675"/>
          <a:ext cx="1577975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104775</xdr:rowOff>
    </xdr:from>
    <xdr:to>
      <xdr:col>7</xdr:col>
      <xdr:colOff>498475</xdr:colOff>
      <xdr:row>0</xdr:row>
      <xdr:rowOff>483870</xdr:rowOff>
    </xdr:to>
    <xdr:pic>
      <xdr:nvPicPr>
        <xdr:cNvPr id="2" name="Bildobjekt 1" descr="Svenska ESF-rådet, logotyp.">
          <a:extLst>
            <a:ext uri="{FF2B5EF4-FFF2-40B4-BE49-F238E27FC236}">
              <a16:creationId xmlns:a16="http://schemas.microsoft.com/office/drawing/2014/main" id="{A3A7954A-EE6F-4292-B1B4-245B6599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104775"/>
          <a:ext cx="1431925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4" name="Bildobjekt 3" descr="Medfinansieras av Europeiska unionen, logotyp.">
          <a:extLst>
            <a:ext uri="{FF2B5EF4-FFF2-40B4-BE49-F238E27FC236}">
              <a16:creationId xmlns:a16="http://schemas.microsoft.com/office/drawing/2014/main" id="{29E38F81-9B89-D548-3136-607175A48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104775</xdr:rowOff>
    </xdr:from>
    <xdr:to>
      <xdr:col>7</xdr:col>
      <xdr:colOff>536575</xdr:colOff>
      <xdr:row>0</xdr:row>
      <xdr:rowOff>483870</xdr:rowOff>
    </xdr:to>
    <xdr:pic>
      <xdr:nvPicPr>
        <xdr:cNvPr id="2" name="Bildobjekt 1" descr="Svenska ESF-rådet, logotyp.">
          <a:extLst>
            <a:ext uri="{FF2B5EF4-FFF2-40B4-BE49-F238E27FC236}">
              <a16:creationId xmlns:a16="http://schemas.microsoft.com/office/drawing/2014/main" id="{75802DB7-52CC-486D-8A14-43569EA78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2925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3" name="Bildobjekt 2" descr="Medfinansieras av Europeiska unionen, logotyp.">
          <a:extLst>
            <a:ext uri="{FF2B5EF4-FFF2-40B4-BE49-F238E27FC236}">
              <a16:creationId xmlns:a16="http://schemas.microsoft.com/office/drawing/2014/main" id="{0F57DF06-9598-49B7-8C23-E95FE54CD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104775</xdr:rowOff>
    </xdr:from>
    <xdr:to>
      <xdr:col>7</xdr:col>
      <xdr:colOff>498475</xdr:colOff>
      <xdr:row>0</xdr:row>
      <xdr:rowOff>483870</xdr:rowOff>
    </xdr:to>
    <xdr:pic>
      <xdr:nvPicPr>
        <xdr:cNvPr id="2" name="Bildobjekt 1" descr="Svenska ESF-rådet, logotyp.">
          <a:extLst>
            <a:ext uri="{FF2B5EF4-FFF2-40B4-BE49-F238E27FC236}">
              <a16:creationId xmlns:a16="http://schemas.microsoft.com/office/drawing/2014/main" id="{C469ED33-C57B-4F94-989D-2692D2033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3" name="Bildobjekt 2" descr="Medfinansieras av Europeiska unionen, logotyp.">
          <a:extLst>
            <a:ext uri="{FF2B5EF4-FFF2-40B4-BE49-F238E27FC236}">
              <a16:creationId xmlns:a16="http://schemas.microsoft.com/office/drawing/2014/main" id="{ECBBAC25-BD08-44C4-920E-22D0FB449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0</xdr:row>
      <xdr:rowOff>104775</xdr:rowOff>
    </xdr:from>
    <xdr:to>
      <xdr:col>7</xdr:col>
      <xdr:colOff>498475</xdr:colOff>
      <xdr:row>0</xdr:row>
      <xdr:rowOff>483870</xdr:rowOff>
    </xdr:to>
    <xdr:pic>
      <xdr:nvPicPr>
        <xdr:cNvPr id="4" name="Bildobjekt 3" descr="Svenska ESF-rådet, logotyp.">
          <a:extLst>
            <a:ext uri="{FF2B5EF4-FFF2-40B4-BE49-F238E27FC236}">
              <a16:creationId xmlns:a16="http://schemas.microsoft.com/office/drawing/2014/main" id="{13FA9D50-B2D3-406C-B3E1-3D7D81161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5" name="Bildobjekt 4" descr="Medfinansieras av Europeiska unionen, logotyp.">
          <a:extLst>
            <a:ext uri="{FF2B5EF4-FFF2-40B4-BE49-F238E27FC236}">
              <a16:creationId xmlns:a16="http://schemas.microsoft.com/office/drawing/2014/main" id="{F455CA4E-9652-46D6-9AB8-57912004D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104775</xdr:rowOff>
    </xdr:from>
    <xdr:to>
      <xdr:col>7</xdr:col>
      <xdr:colOff>536575</xdr:colOff>
      <xdr:row>0</xdr:row>
      <xdr:rowOff>483870</xdr:rowOff>
    </xdr:to>
    <xdr:pic>
      <xdr:nvPicPr>
        <xdr:cNvPr id="2" name="Bildobjekt 1" descr="Svenska ESF-rådet, logotyp.">
          <a:extLst>
            <a:ext uri="{FF2B5EF4-FFF2-40B4-BE49-F238E27FC236}">
              <a16:creationId xmlns:a16="http://schemas.microsoft.com/office/drawing/2014/main" id="{DACAFEB9-927E-4FC2-8D7B-EA409AA03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2925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1</xdr:row>
      <xdr:rowOff>14418</xdr:rowOff>
    </xdr:to>
    <xdr:pic>
      <xdr:nvPicPr>
        <xdr:cNvPr id="3" name="Bildobjekt 2" descr="Medfinansieras av Europeiska unionen, logotyp.">
          <a:extLst>
            <a:ext uri="{FF2B5EF4-FFF2-40B4-BE49-F238E27FC236}">
              <a16:creationId xmlns:a16="http://schemas.microsoft.com/office/drawing/2014/main" id="{0484863B-DE53-4609-A83B-3905F2D6F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104775</xdr:rowOff>
    </xdr:from>
    <xdr:to>
      <xdr:col>7</xdr:col>
      <xdr:colOff>365125</xdr:colOff>
      <xdr:row>0</xdr:row>
      <xdr:rowOff>483870</xdr:rowOff>
    </xdr:to>
    <xdr:pic>
      <xdr:nvPicPr>
        <xdr:cNvPr id="2" name="Bildobjekt 1" descr="Svenska ESF-rådet, logotyp.">
          <a:extLst>
            <a:ext uri="{FF2B5EF4-FFF2-40B4-BE49-F238E27FC236}">
              <a16:creationId xmlns:a16="http://schemas.microsoft.com/office/drawing/2014/main" id="{BC40CE18-46DF-4621-8EE1-8004B8718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104775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704850</xdr:colOff>
      <xdr:row>0</xdr:row>
      <xdr:rowOff>573218</xdr:rowOff>
    </xdr:to>
    <xdr:pic>
      <xdr:nvPicPr>
        <xdr:cNvPr id="3" name="Bildobjekt 2" descr="Medfinansieras av Europeiska unionen, logotyp.">
          <a:extLst>
            <a:ext uri="{FF2B5EF4-FFF2-40B4-BE49-F238E27FC236}">
              <a16:creationId xmlns:a16="http://schemas.microsoft.com/office/drawing/2014/main" id="{0FD23DE4-46CB-4C1C-B97D-E8F1B66DE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647700" cy="5732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114300</xdr:rowOff>
    </xdr:from>
    <xdr:to>
      <xdr:col>5</xdr:col>
      <xdr:colOff>927100</xdr:colOff>
      <xdr:row>0</xdr:row>
      <xdr:rowOff>493395</xdr:rowOff>
    </xdr:to>
    <xdr:pic>
      <xdr:nvPicPr>
        <xdr:cNvPr id="2" name="Bildobjekt 1" descr="Svenska ESF-rådet, logotyp.">
          <a:extLst>
            <a:ext uri="{FF2B5EF4-FFF2-40B4-BE49-F238E27FC236}">
              <a16:creationId xmlns:a16="http://schemas.microsoft.com/office/drawing/2014/main" id="{CF894EB5-0C3E-4D87-AF36-ED6985C3B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14300"/>
          <a:ext cx="1365250" cy="379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647700</xdr:colOff>
      <xdr:row>0</xdr:row>
      <xdr:rowOff>573218</xdr:rowOff>
    </xdr:to>
    <xdr:pic>
      <xdr:nvPicPr>
        <xdr:cNvPr id="3" name="Bildobjekt 2" descr="Medfinansieras av Europeiska unionen, logotyp.">
          <a:extLst>
            <a:ext uri="{FF2B5EF4-FFF2-40B4-BE49-F238E27FC236}">
              <a16:creationId xmlns:a16="http://schemas.microsoft.com/office/drawing/2014/main" id="{FE100F76-7702-45B6-BD1B-9CF822A81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47700" cy="57321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Medfinansieras av Europeiska unionen, logotyp.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593DFA-AEE5-BA46-B923-43415825D575}" name="Tabell1" displayName="Tabell1" ref="A10:C37" totalsRowShown="0" headerRowDxfId="134" headerRowBorderDxfId="137" tableBorderDxfId="138">
  <autoFilter ref="A10:C37" xr:uid="{43593DFA-AEE5-BA46-B923-43415825D575}">
    <filterColumn colId="0" hiddenButton="1"/>
    <filterColumn colId="1" hiddenButton="1"/>
    <filterColumn colId="2" hiddenButton="1"/>
  </autoFilter>
  <tableColumns count="3">
    <tableColumn id="1" xr3:uid="{7FA1719B-35F3-EC48-9911-A386ACA7DEB4}" name="Roll" dataDxfId="128"/>
    <tableColumn id="2" xr3:uid="{F738532F-2426-8B48-AC64-C572466344BD}" name="Organisationsnummer" dataDxfId="136"/>
    <tableColumn id="3" xr3:uid="{69426C2B-9E33-524E-9514-455766C0D5BD}" name="Organisationsnamn" dataDxfId="13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3818877-D732-AC44-A2B3-416D4E3C1D30}" name="Tabell10" displayName="Tabell10" ref="A4:I96" totalsRowShown="0" headerRowDxfId="26" headerRowBorderDxfId="37" tableBorderDxfId="38" totalsRowBorderDxfId="36">
  <autoFilter ref="A4:I96" xr:uid="{83818877-D732-AC44-A2B3-416D4E3C1D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E00EFD5-020A-234B-BF58-3F1621A8189E}" name="Kostnadsbärare" dataDxfId="35"/>
    <tableColumn id="2" xr3:uid="{7A5887B6-21C7-1B47-9D99-D1396974BD41}" name="Kostnadsslag" dataDxfId="34"/>
    <tableColumn id="3" xr3:uid="{72D329BA-DBE5-BD42-BF7F-4B13C9CFC6DD}" name="Beskrivning" dataDxfId="33"/>
    <tableColumn id="4" xr3:uid="{71E99E9D-165E-DC4D-819B-0831A9023616}" name="Kolumn1" dataDxfId="32"/>
    <tableColumn id="5" xr3:uid="{BE13D9DE-89D0-D240-B751-16C91454F7B9}" name="Kolumn2" dataDxfId="31"/>
    <tableColumn id="6" xr3:uid="{35DDF98F-879A-E844-A1C8-6E0C83E1ED77}" name="Kolumn3" dataDxfId="30"/>
    <tableColumn id="7" xr3:uid="{D30140FC-DF72-6444-9B78-D40543D1DEAD}" name="Kolumn4" dataDxfId="29"/>
    <tableColumn id="8" xr3:uid="{20B651B2-7B81-764B-A87C-DA24946B4784}" name="Ange belopp" dataDxfId="28"/>
    <tableColumn id="9" xr3:uid="{D1145084-9BB4-1442-A909-DB2D7A73EA65}" name="Ändringstatus" dataDxfId="27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48D56AC-0A59-D240-B915-30DFF41B1DF6}" name="Tabell11" displayName="Tabell11" ref="A4:I98" totalsRowShown="0" headerRowDxfId="13" headerRowBorderDxfId="24" tableBorderDxfId="25" totalsRowBorderDxfId="23">
  <autoFilter ref="A4:I98" xr:uid="{248D56AC-0A59-D240-B915-30DFF41B1DF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8759804-8198-3E42-942B-BFA3223B0166}" name="Medfinansiär" dataDxfId="22"/>
    <tableColumn id="2" xr3:uid="{FA01C0FF-C2A0-5643-A77C-4E2239B68DD5}" name="Funktion / Titel" dataDxfId="21"/>
    <tableColumn id="3" xr3:uid="{29696400-3606-E548-B7C2-4025723E7197}" name="Beskrivning av arbetsuppgifter i projektet" dataDxfId="20"/>
    <tableColumn id="4" xr3:uid="{CC075CBE-E18C-3A47-9C66-713D5D9EA587}" name="Enhetskostnad" dataDxfId="19"/>
    <tableColumn id="5" xr3:uid="{D1EF4BF7-4FB9-B344-BF25-6C88E4BA19A4}" name="Timpris" dataDxfId="18"/>
    <tableColumn id="6" xr3:uid="{EC9240E2-E793-774A-B798-DBE513429E48}" name="Tjänstgöringsgrad" dataDxfId="17"/>
    <tableColumn id="7" xr3:uid="{DECE6F49-D638-BF4F-A1DE-4C74E27E63AC}" name="Antal månader" dataDxfId="16"/>
    <tableColumn id="8" xr3:uid="{DD4996BA-F762-2843-8328-79D9C43B33CC}" name="Belopp" dataDxfId="15"/>
    <tableColumn id="9" xr3:uid="{111FF3C3-8313-6245-9A83-646AC2327A7E}" name="Ändringstatus" dataDxfId="14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1CBFC0-E66E-F64E-9BA9-5C5AA3312D5F}" name="Tabell12" displayName="Tabell12" ref="A4:I96" totalsRowShown="0" headerRowDxfId="12" headerRowBorderDxfId="10" tableBorderDxfId="11" totalsRowBorderDxfId="9">
  <autoFilter ref="A4:I96" xr:uid="{CC1CBFC0-E66E-F64E-9BA9-5C5AA3312D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8033314-39D0-9D4C-B0FA-0E3568037080}" name="Kostnadsbärare" dataDxfId="8"/>
    <tableColumn id="2" xr3:uid="{6566F850-A473-6D44-AB93-09E51DD9896A}" name="Kostnadsslag" dataDxfId="7"/>
    <tableColumn id="3" xr3:uid="{3C63EDE9-5E55-E942-8CDD-E29822B98A7C}" name="Beskrivning" dataDxfId="6"/>
    <tableColumn id="4" xr3:uid="{AFD5F973-DB5F-6E4F-BE5A-5896084B9091}" name="Kolumn1" dataDxfId="5"/>
    <tableColumn id="5" xr3:uid="{27B934E6-D042-9F4E-9FFD-97907058442C}" name="Kolumn2" dataDxfId="4"/>
    <tableColumn id="6" xr3:uid="{94274F39-B476-6C42-8246-CA34C8279838}" name="Kolumn3" dataDxfId="3"/>
    <tableColumn id="7" xr3:uid="{B869AA58-C2EB-4C48-A493-691FDF9F2BA3}" name="Kolumn4" dataDxfId="2"/>
    <tableColumn id="8" xr3:uid="{FA5B51CF-F4B0-EC48-A69F-74415CA42DE4}" name="Ange belopp" dataDxfId="1"/>
    <tableColumn id="9" xr3:uid="{A02430CE-9D95-1C47-8EC2-4BF4E3AC4D56}" name="Ändringstatus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53B20B-DCBF-8349-B21D-41988306F84B}" name="Tabell2" displayName="Tabell2" ref="A39:C65" totalsRowShown="0" headerRowDxfId="129" headerRowBorderDxfId="132" tableBorderDxfId="133">
  <autoFilter ref="A39:C65" xr:uid="{9853B20B-DCBF-8349-B21D-41988306F84B}">
    <filterColumn colId="0" hiddenButton="1"/>
    <filterColumn colId="1" hiddenButton="1"/>
    <filterColumn colId="2" hiddenButton="1"/>
  </autoFilter>
  <tableColumns count="3">
    <tableColumn id="1" xr3:uid="{F989F08C-447F-B444-975E-F6CCFA68BD6C}" name="Roll - medfinansiär" dataDxfId="127"/>
    <tableColumn id="2" xr3:uid="{338D28FE-F4E2-E24A-ADD5-0934F381959F}" name="Organisationsnummer" dataDxfId="131"/>
    <tableColumn id="3" xr3:uid="{CEA436ED-BD72-7647-8C3B-8254615D5B85}" name="Organisationsnamn" dataDxfId="130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7E7D06-7D2A-7C44-A01F-0D48870C874C}" name="Tabell3" displayName="Tabell3" ref="A4:I98" totalsRowShown="0" headerRowDxfId="114" headerRowBorderDxfId="125" tableBorderDxfId="126" totalsRowBorderDxfId="124">
  <autoFilter ref="A4:I98" xr:uid="{B27E7D06-7D2A-7C44-A01F-0D48870C87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8842F54-E72F-4843-8B36-99FFE1FC87B9}" name="Kostnadsbärare" dataDxfId="123"/>
    <tableColumn id="2" xr3:uid="{B1F06347-69A2-9046-B349-E80B31098B02}" name="Funktion / Titel" dataDxfId="122"/>
    <tableColumn id="3" xr3:uid="{39FB45B1-5104-834F-9A94-A38F21C413B8}" name="Beskrivning av arbetsuppgifter i projektet" dataDxfId="121"/>
    <tableColumn id="4" xr3:uid="{563C18CF-8BBC-D04E-BB5F-17EA7319919A}" name="Enhetskostnad" dataDxfId="120"/>
    <tableColumn id="5" xr3:uid="{6E0C8D1B-2A59-9E4A-84D0-F7EEB533AAEE}" name="Timpris" dataDxfId="119"/>
    <tableColumn id="6" xr3:uid="{24203EB4-17CA-CB4F-80EC-84085C7A29DE}" name="Tjänstgöringsgrad" dataDxfId="118"/>
    <tableColumn id="7" xr3:uid="{30FF7D7B-3376-2A42-B557-14CC53779734}" name="Antal månader" dataDxfId="117"/>
    <tableColumn id="8" xr3:uid="{325EB87E-BB4D-ED40-8591-617B84315E06}" name="Belopp" dataDxfId="116"/>
    <tableColumn id="9" xr3:uid="{D66FE0A8-F73C-8E47-86CC-CE0F7D699DA6}" name="Ändringstatus" dataDxfId="115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8B514A-396E-BC4A-83B4-194123DEF4E1}" name="Tabell4" displayName="Tabell4" ref="A4:I98" totalsRowShown="0" headerRowDxfId="101" headerRowBorderDxfId="112" tableBorderDxfId="113" totalsRowBorderDxfId="111">
  <autoFilter ref="A4:I98" xr:uid="{5B8B514A-396E-BC4A-83B4-194123DEF4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99C87AE-54FE-4A47-AD48-EC4E29349F22}" name="Kostnadsbärare" dataDxfId="110"/>
    <tableColumn id="2" xr3:uid="{BB02D058-0271-EF47-AB83-C1A2DFD78B8E}" name="Kostnadsslag" dataDxfId="109"/>
    <tableColumn id="3" xr3:uid="{A9BC2FE1-B5D5-8041-927E-9C20CE0BDCB5}" name="Beskrivning" dataDxfId="108"/>
    <tableColumn id="4" xr3:uid="{AE1FC984-2B25-B84A-9C67-4CBB5F553E85}" name="Kolumn1" dataDxfId="107"/>
    <tableColumn id="5" xr3:uid="{2B451C9E-02DD-7345-A0FA-A761EA212823}" name="Kolumn2" dataDxfId="106"/>
    <tableColumn id="6" xr3:uid="{9157DF02-29CA-E34F-BC18-B6B06253C0EC}" name="Kolumn3" dataDxfId="105"/>
    <tableColumn id="7" xr3:uid="{1C8A1159-E157-1843-B8DA-E0425B75EF12}" name="Kolumn4" dataDxfId="104"/>
    <tableColumn id="8" xr3:uid="{EEFEDD33-0072-4743-B4E8-2A97D695F514}" name="Ange belopp" dataDxfId="103"/>
    <tableColumn id="9" xr3:uid="{9EA4E38D-8B67-8D40-B62E-1FE64C81158E}" name="Ändringstatus" dataDxfId="102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CCFAC3-B737-964E-AF2B-23ADEDDCCEAF}" name="Tabell5" displayName="Tabell5" ref="A4:I98" totalsRowShown="0" headerRowDxfId="88" headerRowBorderDxfId="99" tableBorderDxfId="100" totalsRowBorderDxfId="98">
  <autoFilter ref="A4:I98" xr:uid="{98CCFAC3-B737-964E-AF2B-23ADEDDCCE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339D0E2-9155-2C44-9960-B80251DE6176}" name="Kostnadsbärare" dataDxfId="97"/>
    <tableColumn id="2" xr3:uid="{9D3E44E7-EC89-FF46-A001-F7498F69F1FE}" name="Funktion / Titel" dataDxfId="96"/>
    <tableColumn id="3" xr3:uid="{7C363C34-44F2-1B42-97B9-C240A4B3D8D4}" name="Beskrivning av arbetsuppgifter i projektet" dataDxfId="95"/>
    <tableColumn id="4" xr3:uid="{97D9A42E-2F34-0C47-9D7E-24F6C2FEBEC9}" name="Enhetskostnad" dataDxfId="94"/>
    <tableColumn id="5" xr3:uid="{56852AC6-1916-1341-AE38-E0BFEE41B59C}" name="Timpris" dataDxfId="93"/>
    <tableColumn id="6" xr3:uid="{965EA83C-2471-274E-A523-69272D1C7C29}" name="Tjänstgöringsgrad" dataDxfId="92"/>
    <tableColumn id="7" xr3:uid="{F6B0B5C7-F036-0F4F-A6F5-D6CC428E91C6}" name="Antal månader" dataDxfId="91"/>
    <tableColumn id="8" xr3:uid="{AFDE4126-51D8-564F-BE38-2EB6A47F0F48}" name="Belopp" dataDxfId="90"/>
    <tableColumn id="9" xr3:uid="{076EA8C9-E115-454E-ABBF-7A79F661495D}" name="Ändringstatus" dataDxfId="89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244182A-69A2-7049-B6F2-7C9B65CF61F3}" name="Tabell6" displayName="Tabell6" ref="A4:I96" totalsRowShown="0" headerRowDxfId="75" headerRowBorderDxfId="86" tableBorderDxfId="87" totalsRowBorderDxfId="85">
  <autoFilter ref="A4:I96" xr:uid="{0244182A-69A2-7049-B6F2-7C9B65CF61F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119101A-FE2A-EC41-B25A-99DB09788DD9}" name="Kostnadsbärare" dataDxfId="84"/>
    <tableColumn id="2" xr3:uid="{0218A9B0-AC74-A241-ADF3-A7BE5B93D104}" name="Kostnadsslag" dataDxfId="83"/>
    <tableColumn id="3" xr3:uid="{61223662-149C-AF4A-B8EF-F7F00A38F49F}" name="Beskrivning" dataDxfId="82"/>
    <tableColumn id="4" xr3:uid="{D22D29AE-F87E-764F-982C-90143D4DB8F9}" name="Kolumn1" dataDxfId="81"/>
    <tableColumn id="5" xr3:uid="{60AFFFB7-CD89-CE4E-9DA9-B5E8302D0D3C}" name="Kolumn2" dataDxfId="80"/>
    <tableColumn id="6" xr3:uid="{24D9FC9F-251B-2A4D-94F8-AD3CD33D8A90}" name="Kolumn3" dataDxfId="79"/>
    <tableColumn id="7" xr3:uid="{12CF08FE-6FEA-AA41-A794-9F9958E6055D}" name="Kolumn4" dataDxfId="78"/>
    <tableColumn id="8" xr3:uid="{080E1FD3-7345-1E44-8BB4-A0BA4EBADE92}" name="Ange belopp" dataDxfId="77"/>
    <tableColumn id="9" xr3:uid="{4FEB0C11-78F7-A34C-83BF-7D04BA011A0C}" name="Ändringstatus" dataDxfId="76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6053A8A-2767-CA4A-B591-3BAA808C48D8}" name="Tabell7" displayName="Tabell7" ref="A4:H1048576" totalsRowShown="0" headerRowDxfId="63" dataDxfId="64" headerRowBorderDxfId="73" tableBorderDxfId="74">
  <autoFilter ref="A4:H1048576" xr:uid="{F6053A8A-2767-CA4A-B591-3BAA808C48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0B71CC3-D2A3-4F40-B137-36D79FE7649E}" name="Medfinansiär" dataDxfId="72"/>
    <tableColumn id="2" xr3:uid="{D8ED1B76-A730-054D-9F4A-84AE10B0C35A}" name="Typ av deltagarersättning" dataDxfId="71"/>
    <tableColumn id="3" xr3:uid="{2EAC6C54-973E-C346-9936-37AF692F483B}" name="Enhetskostnad" dataDxfId="70"/>
    <tableColumn id="4" xr3:uid="{5C9B0316-639F-804B-B655-0AA6AC54E5E1}" name="Antal personer" dataDxfId="69"/>
    <tableColumn id="5" xr3:uid="{560E5BE1-01AD-AB43-A1F0-D40BF4BF5F48}" name="Timmar" dataDxfId="68"/>
    <tableColumn id="6" xr3:uid="{9B9A9F40-1908-6440-870E-725D2D1B74F5}" name="Omfattning" dataDxfId="67"/>
    <tableColumn id="7" xr3:uid="{20F81AF0-A915-7941-BA36-14A7005C78B9}" name="Belopp" dataDxfId="66"/>
    <tableColumn id="8" xr3:uid="{4D66DE03-84BF-2F4A-BFF1-FB3E66F30CAB}" name="Ändringstatus" dataDxfId="65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70B26CA-F968-354F-BEA3-FF74D206BE45}" name="Tabell8" displayName="Tabell8" ref="A6:G99" totalsRowShown="0" headerRowDxfId="52" headerRowBorderDxfId="61" tableBorderDxfId="62" totalsRowBorderDxfId="60">
  <autoFilter ref="A6:G99" xr:uid="{770B26CA-F968-354F-BEA3-FF74D206BE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C247F79-388B-6A41-B03B-D6F37162980C}" name="Organisationsnummer" dataDxfId="59"/>
    <tableColumn id="2" xr3:uid="{655A32DA-116F-FE43-81E4-7CD6A74870F4}" name="Organisationsnamn" dataDxfId="58"/>
    <tableColumn id="3" xr3:uid="{03DA2878-E13A-214B-89F3-DA136D608C7B}" name="Offentlig eller privat" dataDxfId="57"/>
    <tableColumn id="4" xr3:uid="{00961EB9-30E2-2E4A-8767-87C230FC333B}" name="Antal personer" dataDxfId="56"/>
    <tableColumn id="5" xr3:uid="{950D210F-885D-5E48-AA3A-D5E60CE6E29F}" name="Timmar" dataDxfId="55"/>
    <tableColumn id="6" xr3:uid="{3D4E02D1-1D0A-8648-84D8-CA82F929B93B}" name="Belopp" dataDxfId="54"/>
    <tableColumn id="7" xr3:uid="{D4ADDBE4-4029-0348-A46A-A1229A31C5E1}" name="Ändringstatus" dataDxfId="53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735F33-0187-4E4B-BC86-7A0601703817}" name="Tabell9" displayName="Tabell9" ref="A4:I98" totalsRowShown="0" headerRowDxfId="39" headerRowBorderDxfId="50" tableBorderDxfId="51" totalsRowBorderDxfId="49">
  <autoFilter ref="A4:I98" xr:uid="{B3735F33-0187-4E4B-BC86-7A06017038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5F0C1D1-371C-9B4B-9969-B541ED938166}" name="Medfinansiär" dataDxfId="48"/>
    <tableColumn id="2" xr3:uid="{4EB89D4C-6BAC-0A48-A452-AA63D3088570}" name="Funktion / Titel" dataDxfId="47"/>
    <tableColumn id="3" xr3:uid="{8BEFD36A-900D-8C45-B955-9571A488AB5D}" name="Beskrivning av arbetsuppgifter i projektet" dataDxfId="46"/>
    <tableColumn id="4" xr3:uid="{20FDC811-46E1-9B41-93E7-905206E00F6F}" name="Enhetskostnad" dataDxfId="45"/>
    <tableColumn id="5" xr3:uid="{F5A406F3-9DA2-0A43-869E-C58F5A0B93B1}" name="Timpris" dataDxfId="44"/>
    <tableColumn id="6" xr3:uid="{57AE6843-2F24-794D-A35D-AAA354E8AB2F}" name="Tjänstgöringsgrad" dataDxfId="43"/>
    <tableColumn id="7" xr3:uid="{D72BAC46-0BA5-F94D-9AF7-C15C86B347EC}" name="Antal månader" dataDxfId="42"/>
    <tableColumn id="8" xr3:uid="{30159CCF-68E0-764D-BC18-6DF98452F63B}" name="Belopp" dataDxfId="41"/>
    <tableColumn id="9" xr3:uid="{6032DDA0-59AD-374A-B0D9-F78A43FF1FC4}" name="Ändringstatus" dataDxfId="4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5119D-2A7B-45DC-9D10-17DA08C20EA7}">
  <sheetPr>
    <tabColor theme="0"/>
  </sheetPr>
  <dimension ref="A1:J40"/>
  <sheetViews>
    <sheetView showGridLines="0" tabSelected="1" zoomScaleNormal="100" workbookViewId="0">
      <selection activeCell="A13" sqref="A13:J13"/>
    </sheetView>
  </sheetViews>
  <sheetFormatPr baseColWidth="10" defaultColWidth="0" defaultRowHeight="15" zeroHeight="1" x14ac:dyDescent="0.2"/>
  <cols>
    <col min="1" max="4" width="8.83203125" customWidth="1"/>
    <col min="5" max="5" width="9.1640625" style="81" customWidth="1"/>
    <col min="6" max="9" width="8.83203125" customWidth="1"/>
    <col min="10" max="10" width="11.6640625" customWidth="1"/>
    <col min="11" max="16384" width="8.83203125" hidden="1"/>
  </cols>
  <sheetData>
    <row r="1" spans="1:10" x14ac:dyDescent="0.2">
      <c r="A1" s="165"/>
      <c r="B1" s="165"/>
      <c r="C1" s="165"/>
      <c r="D1" s="165"/>
      <c r="E1" s="165"/>
      <c r="F1" s="165"/>
      <c r="G1" s="165"/>
      <c r="H1" s="165"/>
      <c r="I1" s="165"/>
      <c r="J1" s="165"/>
    </row>
    <row r="2" spans="1:10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</row>
    <row r="3" spans="1:10" ht="29.25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</row>
    <row r="4" spans="1:10" ht="21" x14ac:dyDescent="0.2">
      <c r="A4" s="179" t="s">
        <v>167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10" ht="18.75" customHeight="1" x14ac:dyDescent="0.2">
      <c r="A5" s="187" t="s">
        <v>168</v>
      </c>
      <c r="B5" s="188"/>
      <c r="C5" s="188"/>
      <c r="D5" s="188"/>
      <c r="E5" s="188"/>
      <c r="F5" s="188"/>
      <c r="G5" s="188"/>
      <c r="H5" s="188"/>
      <c r="I5" s="188"/>
      <c r="J5" s="188"/>
    </row>
    <row r="6" spans="1:10" ht="60.75" customHeight="1" x14ac:dyDescent="0.2">
      <c r="A6" s="181" t="s">
        <v>234</v>
      </c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8" x14ac:dyDescent="0.2">
      <c r="A7" s="183" t="s">
        <v>166</v>
      </c>
      <c r="B7" s="184"/>
      <c r="C7" s="184"/>
      <c r="D7" s="184"/>
      <c r="E7" s="184"/>
      <c r="F7" s="184"/>
      <c r="G7" s="184"/>
      <c r="H7" s="184"/>
      <c r="I7" s="184"/>
      <c r="J7" s="184"/>
    </row>
    <row r="8" spans="1:10" ht="16" x14ac:dyDescent="0.2">
      <c r="A8" s="185" t="s">
        <v>229</v>
      </c>
      <c r="B8" s="186"/>
      <c r="C8" s="186"/>
      <c r="D8" s="186"/>
      <c r="E8" s="186"/>
      <c r="F8" s="186"/>
      <c r="G8" s="186"/>
      <c r="H8" s="186"/>
      <c r="I8" s="186"/>
      <c r="J8" s="186"/>
    </row>
    <row r="9" spans="1:10" ht="51.75" customHeight="1" x14ac:dyDescent="0.2">
      <c r="A9" s="181" t="s">
        <v>235</v>
      </c>
      <c r="B9" s="182"/>
      <c r="C9" s="182"/>
      <c r="D9" s="182"/>
      <c r="E9" s="182"/>
      <c r="F9" s="182"/>
      <c r="G9" s="182"/>
      <c r="H9" s="182"/>
      <c r="I9" s="182"/>
      <c r="J9" s="182"/>
    </row>
    <row r="10" spans="1:10" ht="16" x14ac:dyDescent="0.2">
      <c r="A10" s="185" t="s">
        <v>23</v>
      </c>
      <c r="B10" s="186"/>
      <c r="C10" s="186"/>
      <c r="D10" s="186"/>
      <c r="E10" s="186"/>
      <c r="F10" s="186"/>
      <c r="G10" s="186"/>
      <c r="H10" s="186"/>
      <c r="I10" s="186"/>
      <c r="J10" s="186"/>
    </row>
    <row r="11" spans="1:10" ht="49" customHeight="1" x14ac:dyDescent="0.2">
      <c r="A11" s="181" t="s">
        <v>236</v>
      </c>
      <c r="B11" s="182"/>
      <c r="C11" s="182"/>
      <c r="D11" s="182"/>
      <c r="E11" s="182"/>
      <c r="F11" s="182"/>
      <c r="G11" s="182"/>
      <c r="H11" s="182"/>
      <c r="I11" s="182"/>
      <c r="J11" s="182"/>
    </row>
    <row r="12" spans="1:10" ht="16" x14ac:dyDescent="0.2">
      <c r="A12" s="185" t="s">
        <v>230</v>
      </c>
      <c r="B12" s="186"/>
      <c r="C12" s="186"/>
      <c r="D12" s="186"/>
      <c r="E12" s="186"/>
      <c r="F12" s="186"/>
      <c r="G12" s="186"/>
      <c r="H12" s="186"/>
      <c r="I12" s="186"/>
      <c r="J12" s="186"/>
    </row>
    <row r="13" spans="1:10" ht="87.75" customHeight="1" x14ac:dyDescent="0.2">
      <c r="A13" s="181" t="s">
        <v>245</v>
      </c>
      <c r="B13" s="182"/>
      <c r="C13" s="182"/>
      <c r="D13" s="182"/>
      <c r="E13" s="182"/>
      <c r="F13" s="182"/>
      <c r="G13" s="182"/>
      <c r="H13" s="182"/>
      <c r="I13" s="182"/>
      <c r="J13" s="182"/>
    </row>
    <row r="14" spans="1:10" ht="48.75" hidden="1" customHeight="1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spans="1:10" ht="54.75" hidden="1" customHeight="1" x14ac:dyDescent="0.2">
      <c r="A15" s="79"/>
      <c r="B15" s="79"/>
      <c r="C15" s="79"/>
      <c r="D15" s="79"/>
      <c r="E15" s="79"/>
      <c r="F15" s="79"/>
      <c r="G15" s="79"/>
      <c r="H15" s="79"/>
      <c r="I15" s="79"/>
      <c r="J15" s="79"/>
    </row>
    <row r="16" spans="1:10" hidden="1" x14ac:dyDescent="0.2">
      <c r="A16" s="79"/>
      <c r="B16" s="79"/>
      <c r="C16" s="79"/>
      <c r="D16" s="79"/>
      <c r="E16" s="80"/>
      <c r="F16" s="79"/>
      <c r="G16" s="79"/>
      <c r="H16" s="79"/>
      <c r="I16" s="79"/>
      <c r="J16" s="79"/>
    </row>
    <row r="17" spans="1:10" hidden="1" x14ac:dyDescent="0.2">
      <c r="A17" s="79"/>
      <c r="B17" s="79"/>
      <c r="C17" s="79"/>
      <c r="D17" s="79"/>
      <c r="E17" s="80"/>
      <c r="F17" s="79"/>
      <c r="G17" s="79"/>
      <c r="H17" s="79"/>
      <c r="I17" s="79"/>
      <c r="J17" s="79"/>
    </row>
    <row r="18" spans="1:10" hidden="1" x14ac:dyDescent="0.2">
      <c r="A18" s="79"/>
      <c r="B18" s="79"/>
      <c r="C18" s="79"/>
      <c r="D18" s="79"/>
      <c r="E18" s="80"/>
      <c r="F18" s="79"/>
      <c r="G18" s="79"/>
      <c r="H18" s="79"/>
      <c r="I18" s="79"/>
      <c r="J18" s="79"/>
    </row>
    <row r="19" spans="1:10" hidden="1" x14ac:dyDescent="0.2">
      <c r="A19" s="79"/>
      <c r="B19" s="79"/>
      <c r="C19" s="79"/>
      <c r="D19" s="79"/>
      <c r="E19" s="80"/>
      <c r="F19" s="79"/>
      <c r="G19" s="79"/>
      <c r="H19" s="79"/>
      <c r="I19" s="79"/>
      <c r="J19" s="79"/>
    </row>
    <row r="20" spans="1:10" hidden="1" x14ac:dyDescent="0.2">
      <c r="A20" s="79"/>
      <c r="B20" s="79"/>
      <c r="C20" s="79"/>
      <c r="D20" s="79"/>
      <c r="E20" s="80"/>
      <c r="F20" s="79"/>
      <c r="G20" s="79"/>
      <c r="H20" s="79"/>
      <c r="I20" s="79"/>
      <c r="J20" s="79"/>
    </row>
    <row r="21" spans="1:10" hidden="1" x14ac:dyDescent="0.2">
      <c r="A21" s="79"/>
      <c r="B21" s="79"/>
      <c r="C21" s="79"/>
      <c r="D21" s="79"/>
      <c r="E21" s="80"/>
      <c r="F21" s="79"/>
      <c r="G21" s="79"/>
      <c r="H21" s="79"/>
      <c r="I21" s="79"/>
      <c r="J21" s="79"/>
    </row>
    <row r="22" spans="1:10" hidden="1" x14ac:dyDescent="0.2">
      <c r="A22" s="79"/>
      <c r="B22" s="79"/>
      <c r="C22" s="79"/>
      <c r="D22" s="79"/>
      <c r="E22" s="80"/>
      <c r="F22" s="79"/>
      <c r="G22" s="79"/>
      <c r="H22" s="79"/>
      <c r="I22" s="79"/>
      <c r="J22" s="79"/>
    </row>
    <row r="23" spans="1:10" hidden="1" x14ac:dyDescent="0.2">
      <c r="A23" s="79"/>
      <c r="B23" s="79"/>
      <c r="C23" s="79"/>
      <c r="D23" s="79"/>
      <c r="E23" s="80"/>
      <c r="F23" s="79"/>
      <c r="G23" s="79"/>
      <c r="H23" s="79"/>
      <c r="I23" s="79"/>
      <c r="J23" s="79"/>
    </row>
    <row r="24" spans="1:10" hidden="1" x14ac:dyDescent="0.2">
      <c r="A24" s="79"/>
      <c r="B24" s="79"/>
      <c r="C24" s="79"/>
      <c r="D24" s="79"/>
      <c r="E24" s="80"/>
      <c r="F24" s="79"/>
      <c r="G24" s="79"/>
      <c r="H24" s="79"/>
      <c r="I24" s="79"/>
      <c r="J24" s="79"/>
    </row>
    <row r="25" spans="1:10" hidden="1" x14ac:dyDescent="0.2">
      <c r="A25" s="79"/>
      <c r="B25" s="79"/>
      <c r="C25" s="79"/>
      <c r="D25" s="79"/>
      <c r="E25" s="80"/>
      <c r="F25" s="79"/>
      <c r="G25" s="79"/>
      <c r="H25" s="79"/>
      <c r="I25" s="79"/>
      <c r="J25" s="79"/>
    </row>
    <row r="26" spans="1:10" hidden="1" x14ac:dyDescent="0.2">
      <c r="A26" s="79"/>
      <c r="B26" s="79"/>
      <c r="C26" s="79"/>
      <c r="D26" s="79"/>
      <c r="E26" s="80"/>
      <c r="F26" s="79"/>
      <c r="G26" s="79"/>
      <c r="H26" s="79"/>
      <c r="I26" s="79"/>
      <c r="J26" s="79"/>
    </row>
    <row r="27" spans="1:10" hidden="1" x14ac:dyDescent="0.2">
      <c r="A27" s="79"/>
      <c r="B27" s="79"/>
      <c r="C27" s="79"/>
      <c r="D27" s="79"/>
      <c r="E27" s="80"/>
      <c r="F27" s="79"/>
      <c r="G27" s="79"/>
      <c r="H27" s="79"/>
      <c r="I27" s="79"/>
      <c r="J27" s="79"/>
    </row>
    <row r="28" spans="1:10" hidden="1" x14ac:dyDescent="0.2">
      <c r="A28" s="79"/>
      <c r="B28" s="79"/>
      <c r="C28" s="79"/>
      <c r="D28" s="79"/>
      <c r="E28" s="80"/>
      <c r="F28" s="79"/>
      <c r="G28" s="79"/>
      <c r="H28" s="79"/>
      <c r="I28" s="79"/>
      <c r="J28" s="79"/>
    </row>
    <row r="29" spans="1:10" hidden="1" x14ac:dyDescent="0.2">
      <c r="A29" s="79"/>
      <c r="B29" s="79"/>
      <c r="C29" s="79"/>
      <c r="D29" s="79"/>
      <c r="E29" s="80"/>
      <c r="F29" s="79"/>
      <c r="G29" s="79"/>
      <c r="H29" s="79"/>
      <c r="I29" s="79"/>
      <c r="J29" s="79"/>
    </row>
    <row r="30" spans="1:10" hidden="1" x14ac:dyDescent="0.2">
      <c r="A30" s="79"/>
      <c r="B30" s="79"/>
      <c r="C30" s="79"/>
      <c r="D30" s="79"/>
      <c r="E30" s="80"/>
      <c r="F30" s="79"/>
      <c r="G30" s="79"/>
      <c r="H30" s="79"/>
      <c r="I30" s="79"/>
      <c r="J30" s="79"/>
    </row>
    <row r="31" spans="1:10" hidden="1" x14ac:dyDescent="0.2">
      <c r="A31" s="79"/>
      <c r="B31" s="79"/>
      <c r="C31" s="79"/>
      <c r="D31" s="79"/>
      <c r="E31" s="80"/>
      <c r="F31" s="79"/>
      <c r="G31" s="79"/>
      <c r="H31" s="79"/>
      <c r="I31" s="79"/>
      <c r="J31" s="79"/>
    </row>
    <row r="32" spans="1:10" hidden="1" x14ac:dyDescent="0.2">
      <c r="A32" s="79"/>
      <c r="B32" s="79"/>
      <c r="C32" s="79"/>
      <c r="D32" s="79"/>
      <c r="E32" s="80"/>
      <c r="F32" s="79"/>
      <c r="G32" s="79"/>
      <c r="H32" s="79"/>
      <c r="I32" s="79"/>
      <c r="J32" s="79"/>
    </row>
    <row r="33" spans="1:10" hidden="1" x14ac:dyDescent="0.2">
      <c r="A33" s="79"/>
      <c r="B33" s="79"/>
      <c r="C33" s="79"/>
      <c r="D33" s="79"/>
      <c r="E33" s="80"/>
      <c r="F33" s="79"/>
      <c r="G33" s="79"/>
      <c r="H33" s="79"/>
      <c r="I33" s="79"/>
      <c r="J33" s="79"/>
    </row>
    <row r="34" spans="1:10" hidden="1" x14ac:dyDescent="0.2">
      <c r="A34" s="79"/>
      <c r="B34" s="79"/>
      <c r="C34" s="79"/>
      <c r="D34" s="79"/>
      <c r="E34" s="80"/>
      <c r="F34" s="79"/>
      <c r="G34" s="79"/>
      <c r="H34" s="79"/>
      <c r="I34" s="79"/>
      <c r="J34" s="79"/>
    </row>
    <row r="35" spans="1:10" hidden="1" x14ac:dyDescent="0.2">
      <c r="A35" s="79"/>
      <c r="B35" s="79"/>
      <c r="C35" s="79"/>
      <c r="D35" s="79"/>
      <c r="E35" s="80"/>
      <c r="F35" s="79"/>
      <c r="G35" s="79"/>
      <c r="H35" s="79"/>
      <c r="I35" s="79"/>
      <c r="J35" s="79"/>
    </row>
    <row r="36" spans="1:10" hidden="1" x14ac:dyDescent="0.2">
      <c r="A36" s="79"/>
      <c r="B36" s="79"/>
      <c r="C36" s="79"/>
      <c r="D36" s="79"/>
      <c r="E36" s="80"/>
      <c r="F36" s="79"/>
      <c r="G36" s="79"/>
      <c r="H36" s="79"/>
      <c r="I36" s="79"/>
      <c r="J36" s="79"/>
    </row>
    <row r="37" spans="1:10" hidden="1" x14ac:dyDescent="0.2">
      <c r="A37" s="79"/>
      <c r="B37" s="79"/>
      <c r="C37" s="79"/>
      <c r="D37" s="79"/>
      <c r="E37" s="80"/>
      <c r="F37" s="79"/>
      <c r="G37" s="79"/>
      <c r="H37" s="79"/>
      <c r="I37" s="79"/>
      <c r="J37" s="79"/>
    </row>
    <row r="38" spans="1:10" hidden="1" x14ac:dyDescent="0.2">
      <c r="A38" s="79"/>
      <c r="B38" s="79"/>
      <c r="C38" s="79"/>
      <c r="D38" s="79"/>
      <c r="E38" s="80"/>
      <c r="F38" s="79"/>
      <c r="G38" s="79"/>
      <c r="H38" s="79"/>
      <c r="I38" s="79"/>
      <c r="J38" s="79"/>
    </row>
    <row r="39" spans="1:10" hidden="1" x14ac:dyDescent="0.2">
      <c r="A39" s="79"/>
      <c r="B39" s="79"/>
      <c r="C39" s="79"/>
      <c r="D39" s="79"/>
      <c r="E39" s="80"/>
      <c r="F39" s="79"/>
      <c r="G39" s="79"/>
      <c r="H39" s="79"/>
      <c r="I39" s="79"/>
      <c r="J39" s="79"/>
    </row>
    <row r="40" spans="1:10" hidden="1" x14ac:dyDescent="0.2">
      <c r="A40" s="79"/>
      <c r="B40" s="79"/>
      <c r="C40" s="79"/>
      <c r="D40" s="79"/>
      <c r="E40" s="80"/>
      <c r="F40" s="79"/>
      <c r="G40" s="79"/>
      <c r="H40" s="79"/>
      <c r="I40" s="79"/>
      <c r="J40" s="79"/>
    </row>
  </sheetData>
  <sheetProtection algorithmName="SHA-512" hashValue="toN4ljwhFFdYWno7Igb0QKJqxVYoizcLFm+4egMlYwYlqsWfbf2waXr32bTX6SE7eKPRC3olRWvdsCnb/0CrQg==" saltValue="Lu+ioSrdHOFtW2BPXrRZwg==" spinCount="100000" sheet="1" objects="1" scenarios="1"/>
  <mergeCells count="11">
    <mergeCell ref="A1:J3"/>
    <mergeCell ref="A5:J5"/>
    <mergeCell ref="A10:J10"/>
    <mergeCell ref="A11:J11"/>
    <mergeCell ref="A12:J12"/>
    <mergeCell ref="A13:J13"/>
    <mergeCell ref="A4:J4"/>
    <mergeCell ref="A6:J6"/>
    <mergeCell ref="A7:J7"/>
    <mergeCell ref="A8:J8"/>
    <mergeCell ref="A9:J9"/>
  </mergeCells>
  <pageMargins left="0.7" right="0.7" top="0.75" bottom="0.75" header="0.3" footer="0.3"/>
  <pageSetup paperSize="9" scale="9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233A-7694-4807-9019-B554EBB91C76}">
  <sheetPr>
    <pageSetUpPr fitToPage="1"/>
  </sheetPr>
  <dimension ref="A1:S99"/>
  <sheetViews>
    <sheetView showGridLines="0" zoomScaleNormal="100" workbookViewId="0">
      <selection activeCell="C28" sqref="C28"/>
    </sheetView>
  </sheetViews>
  <sheetFormatPr baseColWidth="10" defaultColWidth="0" defaultRowHeight="15" zeroHeight="1" x14ac:dyDescent="0.2"/>
  <cols>
    <col min="1" max="1" width="21" style="2" bestFit="1" customWidth="1"/>
    <col min="2" max="2" width="39.1640625" style="2" customWidth="1"/>
    <col min="3" max="3" width="23.5" style="2" customWidth="1"/>
    <col min="4" max="4" width="15" style="2" customWidth="1"/>
    <col min="5" max="5" width="11.6640625" style="2" customWidth="1"/>
    <col min="6" max="6" width="15" style="2" customWidth="1"/>
    <col min="7" max="7" width="28.5" style="2" customWidth="1"/>
    <col min="8" max="8" width="12" style="2" hidden="1"/>
    <col min="9" max="9" width="9.33203125" style="2" hidden="1"/>
    <col min="10" max="10" width="13" style="2" hidden="1"/>
    <col min="11" max="11" width="24.6640625" style="2" hidden="1"/>
    <col min="12" max="12" width="8.6640625" style="2" hidden="1"/>
    <col min="13" max="13" width="38.5" style="2" hidden="1"/>
    <col min="14" max="14" width="24" style="2" hidden="1"/>
    <col min="15" max="15" width="32" style="2" hidden="1"/>
    <col min="16" max="16" width="8.6640625" style="2" hidden="1"/>
    <col min="17" max="17" width="13.5" style="2" hidden="1"/>
    <col min="18" max="18" width="10.33203125" style="2" hidden="1"/>
    <col min="19" max="19" width="14.6640625" style="2" hidden="1"/>
    <col min="20" max="16384" width="8.6640625" style="2" hidden="1"/>
  </cols>
  <sheetData>
    <row r="1" spans="1:7" ht="48" customHeight="1" x14ac:dyDescent="0.2">
      <c r="A1" s="157"/>
      <c r="B1" s="157"/>
      <c r="C1" s="157"/>
      <c r="D1" s="157"/>
      <c r="E1" s="157"/>
      <c r="F1" s="157"/>
      <c r="G1" s="157"/>
    </row>
    <row r="2" spans="1:7" x14ac:dyDescent="0.2">
      <c r="A2" s="162" t="s">
        <v>96</v>
      </c>
      <c r="B2" s="162"/>
      <c r="C2" s="162"/>
      <c r="D2" s="162"/>
      <c r="E2" s="162"/>
      <c r="F2" s="162"/>
    </row>
    <row r="3" spans="1:7" x14ac:dyDescent="0.2">
      <c r="A3" s="157"/>
      <c r="B3" s="166"/>
      <c r="C3" s="189" t="s">
        <v>125</v>
      </c>
      <c r="D3" s="190"/>
      <c r="E3" s="191"/>
      <c r="F3" s="43">
        <f>SUM(F7:F98)</f>
        <v>0</v>
      </c>
    </row>
    <row r="4" spans="1:7" x14ac:dyDescent="0.2">
      <c r="A4" s="157"/>
      <c r="B4" s="166"/>
      <c r="C4" s="192" t="s">
        <v>124</v>
      </c>
      <c r="D4" s="193"/>
      <c r="E4" s="194"/>
      <c r="F4" s="43">
        <f>SUMIF(C7:C98,Data!D10,F7:F98)</f>
        <v>0</v>
      </c>
    </row>
    <row r="5" spans="1:7" x14ac:dyDescent="0.2">
      <c r="A5" s="167"/>
      <c r="B5" s="168"/>
      <c r="C5" s="102" t="s">
        <v>123</v>
      </c>
      <c r="D5" s="103"/>
      <c r="E5" s="104"/>
      <c r="F5" s="43">
        <f>SUMIF(C7:C98,Data!D9,F7:F98)</f>
        <v>0</v>
      </c>
    </row>
    <row r="6" spans="1:7" x14ac:dyDescent="0.2">
      <c r="A6" s="120" t="s">
        <v>83</v>
      </c>
      <c r="B6" s="175" t="s">
        <v>68</v>
      </c>
      <c r="C6" s="172" t="s">
        <v>161</v>
      </c>
      <c r="D6" s="172" t="s">
        <v>27</v>
      </c>
      <c r="E6" s="172" t="s">
        <v>85</v>
      </c>
      <c r="F6" s="173" t="s">
        <v>0</v>
      </c>
      <c r="G6" s="174" t="s">
        <v>165</v>
      </c>
    </row>
    <row r="7" spans="1:7" x14ac:dyDescent="0.2">
      <c r="A7" s="66"/>
      <c r="B7" s="66"/>
      <c r="C7" s="66"/>
      <c r="D7" s="21"/>
      <c r="E7" s="92"/>
      <c r="F7" s="44" t="str">
        <f>IF(ROUND(D7*E7*417,0)=0,"",ROUND(D7*E7*417,0))</f>
        <v/>
      </c>
      <c r="G7" s="66"/>
    </row>
    <row r="8" spans="1:7" x14ac:dyDescent="0.2">
      <c r="A8" s="66"/>
      <c r="B8" s="66"/>
      <c r="C8" s="66"/>
      <c r="D8" s="21"/>
      <c r="E8" s="92"/>
      <c r="F8" s="44" t="str">
        <f t="shared" ref="F8:F9" si="0">IF(ROUND(D8*E8*417,0)=0,"",ROUND(D8*E8*417,0))</f>
        <v/>
      </c>
      <c r="G8" s="66"/>
    </row>
    <row r="9" spans="1:7" x14ac:dyDescent="0.2">
      <c r="A9" s="66"/>
      <c r="B9" s="66"/>
      <c r="C9" s="66"/>
      <c r="D9" s="21"/>
      <c r="E9" s="92"/>
      <c r="F9" s="44" t="str">
        <f t="shared" si="0"/>
        <v/>
      </c>
      <c r="G9" s="66"/>
    </row>
    <row r="10" spans="1:7" x14ac:dyDescent="0.2">
      <c r="A10" s="66"/>
      <c r="B10" s="66"/>
      <c r="C10" s="66"/>
      <c r="D10" s="21"/>
      <c r="E10" s="92"/>
      <c r="F10" s="44" t="str">
        <f t="shared" ref="F10:F73" si="1">IF(ROUND(D10*E10*417,0)=0,"",ROUND(D10*E10*417,0))</f>
        <v/>
      </c>
      <c r="G10" s="66"/>
    </row>
    <row r="11" spans="1:7" x14ac:dyDescent="0.2">
      <c r="A11" s="66"/>
      <c r="B11" s="66"/>
      <c r="C11" s="66"/>
      <c r="D11" s="21"/>
      <c r="E11" s="92"/>
      <c r="F11" s="44" t="str">
        <f t="shared" si="1"/>
        <v/>
      </c>
      <c r="G11" s="66"/>
    </row>
    <row r="12" spans="1:7" x14ac:dyDescent="0.2">
      <c r="A12" s="66"/>
      <c r="B12" s="66"/>
      <c r="C12" s="66"/>
      <c r="D12" s="21"/>
      <c r="E12" s="92"/>
      <c r="F12" s="44" t="str">
        <f t="shared" si="1"/>
        <v/>
      </c>
      <c r="G12" s="66"/>
    </row>
    <row r="13" spans="1:7" x14ac:dyDescent="0.2">
      <c r="A13" s="66"/>
      <c r="B13" s="66"/>
      <c r="C13" s="66"/>
      <c r="D13" s="21"/>
      <c r="E13" s="92"/>
      <c r="F13" s="44" t="str">
        <f t="shared" si="1"/>
        <v/>
      </c>
      <c r="G13" s="66"/>
    </row>
    <row r="14" spans="1:7" x14ac:dyDescent="0.2">
      <c r="A14" s="66"/>
      <c r="B14" s="66"/>
      <c r="C14" s="66"/>
      <c r="D14" s="21"/>
      <c r="E14" s="92"/>
      <c r="F14" s="44" t="str">
        <f t="shared" si="1"/>
        <v/>
      </c>
      <c r="G14" s="66"/>
    </row>
    <row r="15" spans="1:7" x14ac:dyDescent="0.2">
      <c r="A15" s="66"/>
      <c r="B15" s="66"/>
      <c r="C15" s="66"/>
      <c r="D15" s="21"/>
      <c r="E15" s="92"/>
      <c r="F15" s="44" t="str">
        <f t="shared" si="1"/>
        <v/>
      </c>
      <c r="G15" s="66"/>
    </row>
    <row r="16" spans="1:7" x14ac:dyDescent="0.2">
      <c r="A16" s="66"/>
      <c r="B16" s="66"/>
      <c r="C16" s="66"/>
      <c r="D16" s="21"/>
      <c r="E16" s="92"/>
      <c r="F16" s="44" t="str">
        <f t="shared" si="1"/>
        <v/>
      </c>
      <c r="G16" s="66"/>
    </row>
    <row r="17" spans="1:7" x14ac:dyDescent="0.2">
      <c r="A17" s="66"/>
      <c r="B17" s="66"/>
      <c r="C17" s="66"/>
      <c r="D17" s="21"/>
      <c r="E17" s="92"/>
      <c r="F17" s="44" t="str">
        <f t="shared" si="1"/>
        <v/>
      </c>
      <c r="G17" s="66"/>
    </row>
    <row r="18" spans="1:7" x14ac:dyDescent="0.2">
      <c r="A18" s="66"/>
      <c r="B18" s="66"/>
      <c r="C18" s="66"/>
      <c r="D18" s="21"/>
      <c r="E18" s="92"/>
      <c r="F18" s="44" t="str">
        <f t="shared" si="1"/>
        <v/>
      </c>
      <c r="G18" s="66"/>
    </row>
    <row r="19" spans="1:7" x14ac:dyDescent="0.2">
      <c r="A19" s="66"/>
      <c r="B19" s="66"/>
      <c r="C19" s="66"/>
      <c r="D19" s="21"/>
      <c r="E19" s="92"/>
      <c r="F19" s="44" t="str">
        <f t="shared" si="1"/>
        <v/>
      </c>
      <c r="G19" s="66"/>
    </row>
    <row r="20" spans="1:7" x14ac:dyDescent="0.2">
      <c r="A20" s="66"/>
      <c r="B20" s="66"/>
      <c r="C20" s="66"/>
      <c r="D20" s="21"/>
      <c r="E20" s="92"/>
      <c r="F20" s="44" t="str">
        <f t="shared" si="1"/>
        <v/>
      </c>
      <c r="G20" s="66"/>
    </row>
    <row r="21" spans="1:7" x14ac:dyDescent="0.2">
      <c r="A21" s="66"/>
      <c r="B21" s="66"/>
      <c r="C21" s="66"/>
      <c r="D21" s="21"/>
      <c r="E21" s="92"/>
      <c r="F21" s="44" t="str">
        <f t="shared" si="1"/>
        <v/>
      </c>
      <c r="G21" s="66"/>
    </row>
    <row r="22" spans="1:7" x14ac:dyDescent="0.2">
      <c r="A22" s="66"/>
      <c r="B22" s="66"/>
      <c r="C22" s="66"/>
      <c r="D22" s="21"/>
      <c r="E22" s="92"/>
      <c r="F22" s="44" t="str">
        <f t="shared" si="1"/>
        <v/>
      </c>
      <c r="G22" s="66"/>
    </row>
    <row r="23" spans="1:7" x14ac:dyDescent="0.2">
      <c r="A23" s="66"/>
      <c r="B23" s="66"/>
      <c r="C23" s="66"/>
      <c r="D23" s="21"/>
      <c r="E23" s="92"/>
      <c r="F23" s="44" t="str">
        <f t="shared" si="1"/>
        <v/>
      </c>
      <c r="G23" s="66"/>
    </row>
    <row r="24" spans="1:7" x14ac:dyDescent="0.2">
      <c r="A24" s="66"/>
      <c r="B24" s="66"/>
      <c r="C24" s="66"/>
      <c r="D24" s="21"/>
      <c r="E24" s="92"/>
      <c r="F24" s="44" t="str">
        <f t="shared" si="1"/>
        <v/>
      </c>
      <c r="G24" s="66"/>
    </row>
    <row r="25" spans="1:7" x14ac:dyDescent="0.2">
      <c r="A25" s="66"/>
      <c r="B25" s="66"/>
      <c r="C25" s="66"/>
      <c r="D25" s="21"/>
      <c r="E25" s="92"/>
      <c r="F25" s="44" t="str">
        <f t="shared" si="1"/>
        <v/>
      </c>
      <c r="G25" s="66"/>
    </row>
    <row r="26" spans="1:7" x14ac:dyDescent="0.2">
      <c r="A26" s="66"/>
      <c r="B26" s="66"/>
      <c r="C26" s="66"/>
      <c r="D26" s="21"/>
      <c r="E26" s="92"/>
      <c r="F26" s="44" t="str">
        <f t="shared" si="1"/>
        <v/>
      </c>
      <c r="G26" s="66"/>
    </row>
    <row r="27" spans="1:7" x14ac:dyDescent="0.2">
      <c r="A27" s="66"/>
      <c r="B27" s="66"/>
      <c r="C27" s="66"/>
      <c r="D27" s="21"/>
      <c r="E27" s="92"/>
      <c r="F27" s="44" t="str">
        <f t="shared" si="1"/>
        <v/>
      </c>
      <c r="G27" s="66"/>
    </row>
    <row r="28" spans="1:7" x14ac:dyDescent="0.2">
      <c r="A28" s="66"/>
      <c r="B28" s="66"/>
      <c r="C28" s="66"/>
      <c r="D28" s="21"/>
      <c r="E28" s="92"/>
      <c r="F28" s="44" t="str">
        <f t="shared" si="1"/>
        <v/>
      </c>
      <c r="G28" s="66"/>
    </row>
    <row r="29" spans="1:7" x14ac:dyDescent="0.2">
      <c r="A29" s="66"/>
      <c r="B29" s="66"/>
      <c r="C29" s="66"/>
      <c r="D29" s="21"/>
      <c r="E29" s="92"/>
      <c r="F29" s="44" t="str">
        <f t="shared" si="1"/>
        <v/>
      </c>
      <c r="G29" s="66"/>
    </row>
    <row r="30" spans="1:7" x14ac:dyDescent="0.2">
      <c r="A30" s="66"/>
      <c r="B30" s="66"/>
      <c r="C30" s="66"/>
      <c r="D30" s="21"/>
      <c r="E30" s="92"/>
      <c r="F30" s="44" t="str">
        <f t="shared" si="1"/>
        <v/>
      </c>
      <c r="G30" s="66"/>
    </row>
    <row r="31" spans="1:7" x14ac:dyDescent="0.2">
      <c r="A31" s="66"/>
      <c r="B31" s="66"/>
      <c r="C31" s="66"/>
      <c r="D31" s="21"/>
      <c r="E31" s="92"/>
      <c r="F31" s="44" t="str">
        <f t="shared" si="1"/>
        <v/>
      </c>
      <c r="G31" s="66"/>
    </row>
    <row r="32" spans="1:7" x14ac:dyDescent="0.2">
      <c r="A32" s="66"/>
      <c r="B32" s="66"/>
      <c r="C32" s="66"/>
      <c r="D32" s="21"/>
      <c r="E32" s="92"/>
      <c r="F32" s="44" t="str">
        <f t="shared" si="1"/>
        <v/>
      </c>
      <c r="G32" s="66"/>
    </row>
    <row r="33" spans="1:7" x14ac:dyDescent="0.2">
      <c r="A33" s="66"/>
      <c r="B33" s="66"/>
      <c r="C33" s="66"/>
      <c r="D33" s="21"/>
      <c r="E33" s="92"/>
      <c r="F33" s="44" t="str">
        <f t="shared" si="1"/>
        <v/>
      </c>
      <c r="G33" s="66"/>
    </row>
    <row r="34" spans="1:7" x14ac:dyDescent="0.2">
      <c r="A34" s="66"/>
      <c r="B34" s="66"/>
      <c r="C34" s="66"/>
      <c r="D34" s="21"/>
      <c r="E34" s="92"/>
      <c r="F34" s="44" t="str">
        <f t="shared" si="1"/>
        <v/>
      </c>
      <c r="G34" s="66"/>
    </row>
    <row r="35" spans="1:7" x14ac:dyDescent="0.2">
      <c r="A35" s="66"/>
      <c r="B35" s="66"/>
      <c r="C35" s="66"/>
      <c r="D35" s="21"/>
      <c r="E35" s="92"/>
      <c r="F35" s="44" t="str">
        <f t="shared" si="1"/>
        <v/>
      </c>
      <c r="G35" s="66"/>
    </row>
    <row r="36" spans="1:7" x14ac:dyDescent="0.2">
      <c r="A36" s="66"/>
      <c r="B36" s="66"/>
      <c r="C36" s="66"/>
      <c r="D36" s="21"/>
      <c r="E36" s="92"/>
      <c r="F36" s="44" t="str">
        <f t="shared" si="1"/>
        <v/>
      </c>
      <c r="G36" s="66"/>
    </row>
    <row r="37" spans="1:7" x14ac:dyDescent="0.2">
      <c r="A37" s="66"/>
      <c r="B37" s="66"/>
      <c r="C37" s="66"/>
      <c r="D37" s="21"/>
      <c r="E37" s="92"/>
      <c r="F37" s="44" t="str">
        <f t="shared" si="1"/>
        <v/>
      </c>
      <c r="G37" s="66"/>
    </row>
    <row r="38" spans="1:7" x14ac:dyDescent="0.2">
      <c r="A38" s="66"/>
      <c r="B38" s="66"/>
      <c r="C38" s="66"/>
      <c r="D38" s="21"/>
      <c r="E38" s="92"/>
      <c r="F38" s="44" t="str">
        <f t="shared" si="1"/>
        <v/>
      </c>
      <c r="G38" s="66"/>
    </row>
    <row r="39" spans="1:7" x14ac:dyDescent="0.2">
      <c r="A39" s="66"/>
      <c r="B39" s="66"/>
      <c r="C39" s="66"/>
      <c r="D39" s="21"/>
      <c r="E39" s="92"/>
      <c r="F39" s="44" t="str">
        <f t="shared" si="1"/>
        <v/>
      </c>
      <c r="G39" s="66"/>
    </row>
    <row r="40" spans="1:7" x14ac:dyDescent="0.2">
      <c r="A40" s="66"/>
      <c r="B40" s="66"/>
      <c r="C40" s="66"/>
      <c r="D40" s="21"/>
      <c r="E40" s="92"/>
      <c r="F40" s="44" t="str">
        <f t="shared" si="1"/>
        <v/>
      </c>
      <c r="G40" s="66"/>
    </row>
    <row r="41" spans="1:7" x14ac:dyDescent="0.2">
      <c r="A41" s="66"/>
      <c r="B41" s="66"/>
      <c r="C41" s="66"/>
      <c r="D41" s="21"/>
      <c r="E41" s="92"/>
      <c r="F41" s="44" t="str">
        <f t="shared" si="1"/>
        <v/>
      </c>
      <c r="G41" s="66"/>
    </row>
    <row r="42" spans="1:7" x14ac:dyDescent="0.2">
      <c r="A42" s="66"/>
      <c r="B42" s="66"/>
      <c r="C42" s="66"/>
      <c r="D42" s="21"/>
      <c r="E42" s="92"/>
      <c r="F42" s="44" t="str">
        <f t="shared" si="1"/>
        <v/>
      </c>
      <c r="G42" s="66"/>
    </row>
    <row r="43" spans="1:7" x14ac:dyDescent="0.2">
      <c r="A43" s="66"/>
      <c r="B43" s="66"/>
      <c r="C43" s="66"/>
      <c r="D43" s="21"/>
      <c r="E43" s="92"/>
      <c r="F43" s="44" t="str">
        <f t="shared" si="1"/>
        <v/>
      </c>
      <c r="G43" s="66"/>
    </row>
    <row r="44" spans="1:7" x14ac:dyDescent="0.2">
      <c r="A44" s="66"/>
      <c r="B44" s="66"/>
      <c r="C44" s="66"/>
      <c r="D44" s="21"/>
      <c r="E44" s="92"/>
      <c r="F44" s="44" t="str">
        <f t="shared" si="1"/>
        <v/>
      </c>
      <c r="G44" s="66"/>
    </row>
    <row r="45" spans="1:7" x14ac:dyDescent="0.2">
      <c r="A45" s="66"/>
      <c r="B45" s="66"/>
      <c r="C45" s="66"/>
      <c r="D45" s="21"/>
      <c r="E45" s="92"/>
      <c r="F45" s="44" t="str">
        <f t="shared" si="1"/>
        <v/>
      </c>
      <c r="G45" s="66"/>
    </row>
    <row r="46" spans="1:7" x14ac:dyDescent="0.2">
      <c r="A46" s="66"/>
      <c r="B46" s="66"/>
      <c r="C46" s="66"/>
      <c r="D46" s="21"/>
      <c r="E46" s="92"/>
      <c r="F46" s="44" t="str">
        <f t="shared" si="1"/>
        <v/>
      </c>
      <c r="G46" s="66"/>
    </row>
    <row r="47" spans="1:7" x14ac:dyDescent="0.2">
      <c r="A47" s="66"/>
      <c r="B47" s="66"/>
      <c r="C47" s="66"/>
      <c r="D47" s="21"/>
      <c r="E47" s="92"/>
      <c r="F47" s="44" t="str">
        <f t="shared" si="1"/>
        <v/>
      </c>
      <c r="G47" s="66"/>
    </row>
    <row r="48" spans="1:7" x14ac:dyDescent="0.2">
      <c r="A48" s="66"/>
      <c r="B48" s="66"/>
      <c r="C48" s="66"/>
      <c r="D48" s="21"/>
      <c r="E48" s="92"/>
      <c r="F48" s="44" t="str">
        <f t="shared" si="1"/>
        <v/>
      </c>
      <c r="G48" s="66"/>
    </row>
    <row r="49" spans="1:7" x14ac:dyDescent="0.2">
      <c r="A49" s="66"/>
      <c r="B49" s="66"/>
      <c r="C49" s="66"/>
      <c r="D49" s="21"/>
      <c r="E49" s="92"/>
      <c r="F49" s="44" t="str">
        <f t="shared" si="1"/>
        <v/>
      </c>
      <c r="G49" s="66"/>
    </row>
    <row r="50" spans="1:7" x14ac:dyDescent="0.2">
      <c r="A50" s="66"/>
      <c r="B50" s="66"/>
      <c r="C50" s="66"/>
      <c r="D50" s="21"/>
      <c r="E50" s="92"/>
      <c r="F50" s="44" t="str">
        <f t="shared" si="1"/>
        <v/>
      </c>
      <c r="G50" s="66"/>
    </row>
    <row r="51" spans="1:7" x14ac:dyDescent="0.2">
      <c r="A51" s="66"/>
      <c r="B51" s="66"/>
      <c r="C51" s="66"/>
      <c r="D51" s="21"/>
      <c r="E51" s="92"/>
      <c r="F51" s="44" t="str">
        <f t="shared" si="1"/>
        <v/>
      </c>
      <c r="G51" s="66"/>
    </row>
    <row r="52" spans="1:7" x14ac:dyDescent="0.2">
      <c r="A52" s="66"/>
      <c r="B52" s="66"/>
      <c r="C52" s="66"/>
      <c r="D52" s="21"/>
      <c r="E52" s="92"/>
      <c r="F52" s="44" t="str">
        <f t="shared" si="1"/>
        <v/>
      </c>
      <c r="G52" s="66"/>
    </row>
    <row r="53" spans="1:7" x14ac:dyDescent="0.2">
      <c r="A53" s="66"/>
      <c r="B53" s="66"/>
      <c r="C53" s="66"/>
      <c r="D53" s="21"/>
      <c r="E53" s="92"/>
      <c r="F53" s="44" t="str">
        <f t="shared" si="1"/>
        <v/>
      </c>
      <c r="G53" s="66"/>
    </row>
    <row r="54" spans="1:7" x14ac:dyDescent="0.2">
      <c r="A54" s="66"/>
      <c r="B54" s="66"/>
      <c r="C54" s="66"/>
      <c r="D54" s="21"/>
      <c r="E54" s="92"/>
      <c r="F54" s="44" t="str">
        <f t="shared" si="1"/>
        <v/>
      </c>
      <c r="G54" s="66"/>
    </row>
    <row r="55" spans="1:7" x14ac:dyDescent="0.2">
      <c r="A55" s="66"/>
      <c r="B55" s="66"/>
      <c r="C55" s="66"/>
      <c r="D55" s="21"/>
      <c r="E55" s="92"/>
      <c r="F55" s="44" t="str">
        <f t="shared" si="1"/>
        <v/>
      </c>
      <c r="G55" s="66"/>
    </row>
    <row r="56" spans="1:7" x14ac:dyDescent="0.2">
      <c r="A56" s="66"/>
      <c r="B56" s="66"/>
      <c r="C56" s="66"/>
      <c r="D56" s="21"/>
      <c r="E56" s="92"/>
      <c r="F56" s="44" t="str">
        <f t="shared" si="1"/>
        <v/>
      </c>
      <c r="G56" s="66"/>
    </row>
    <row r="57" spans="1:7" x14ac:dyDescent="0.2">
      <c r="A57" s="66"/>
      <c r="B57" s="66"/>
      <c r="C57" s="66"/>
      <c r="D57" s="21"/>
      <c r="E57" s="92"/>
      <c r="F57" s="44" t="str">
        <f t="shared" si="1"/>
        <v/>
      </c>
      <c r="G57" s="66"/>
    </row>
    <row r="58" spans="1:7" x14ac:dyDescent="0.2">
      <c r="A58" s="66"/>
      <c r="B58" s="66"/>
      <c r="C58" s="66"/>
      <c r="D58" s="21"/>
      <c r="E58" s="92"/>
      <c r="F58" s="44" t="str">
        <f t="shared" si="1"/>
        <v/>
      </c>
      <c r="G58" s="66"/>
    </row>
    <row r="59" spans="1:7" x14ac:dyDescent="0.2">
      <c r="A59" s="66"/>
      <c r="B59" s="66"/>
      <c r="C59" s="66"/>
      <c r="D59" s="21"/>
      <c r="E59" s="92"/>
      <c r="F59" s="44" t="str">
        <f t="shared" si="1"/>
        <v/>
      </c>
      <c r="G59" s="66"/>
    </row>
    <row r="60" spans="1:7" x14ac:dyDescent="0.2">
      <c r="A60" s="66"/>
      <c r="B60" s="66"/>
      <c r="C60" s="66"/>
      <c r="D60" s="21"/>
      <c r="E60" s="92"/>
      <c r="F60" s="44" t="str">
        <f t="shared" si="1"/>
        <v/>
      </c>
      <c r="G60" s="66"/>
    </row>
    <row r="61" spans="1:7" x14ac:dyDescent="0.2">
      <c r="A61" s="66"/>
      <c r="B61" s="66"/>
      <c r="C61" s="66"/>
      <c r="D61" s="21"/>
      <c r="E61" s="92"/>
      <c r="F61" s="44" t="str">
        <f t="shared" si="1"/>
        <v/>
      </c>
      <c r="G61" s="66"/>
    </row>
    <row r="62" spans="1:7" x14ac:dyDescent="0.2">
      <c r="A62" s="66"/>
      <c r="B62" s="66"/>
      <c r="C62" s="66"/>
      <c r="D62" s="21"/>
      <c r="E62" s="92"/>
      <c r="F62" s="44" t="str">
        <f t="shared" si="1"/>
        <v/>
      </c>
      <c r="G62" s="66"/>
    </row>
    <row r="63" spans="1:7" x14ac:dyDescent="0.2">
      <c r="A63" s="66"/>
      <c r="B63" s="66"/>
      <c r="C63" s="66"/>
      <c r="D63" s="21"/>
      <c r="E63" s="92"/>
      <c r="F63" s="44" t="str">
        <f t="shared" si="1"/>
        <v/>
      </c>
      <c r="G63" s="66"/>
    </row>
    <row r="64" spans="1:7" x14ac:dyDescent="0.2">
      <c r="A64" s="66"/>
      <c r="B64" s="66"/>
      <c r="C64" s="66"/>
      <c r="D64" s="21"/>
      <c r="E64" s="92"/>
      <c r="F64" s="44" t="str">
        <f t="shared" si="1"/>
        <v/>
      </c>
      <c r="G64" s="66"/>
    </row>
    <row r="65" spans="1:7" x14ac:dyDescent="0.2">
      <c r="A65" s="66"/>
      <c r="B65" s="66"/>
      <c r="C65" s="66"/>
      <c r="D65" s="21"/>
      <c r="E65" s="92"/>
      <c r="F65" s="44" t="str">
        <f t="shared" si="1"/>
        <v/>
      </c>
      <c r="G65" s="66"/>
    </row>
    <row r="66" spans="1:7" x14ac:dyDescent="0.2">
      <c r="A66" s="66"/>
      <c r="B66" s="66"/>
      <c r="C66" s="66"/>
      <c r="D66" s="21"/>
      <c r="E66" s="92"/>
      <c r="F66" s="44" t="str">
        <f t="shared" si="1"/>
        <v/>
      </c>
      <c r="G66" s="66"/>
    </row>
    <row r="67" spans="1:7" x14ac:dyDescent="0.2">
      <c r="A67" s="66"/>
      <c r="B67" s="66"/>
      <c r="C67" s="66"/>
      <c r="D67" s="21"/>
      <c r="E67" s="92"/>
      <c r="F67" s="44" t="str">
        <f t="shared" si="1"/>
        <v/>
      </c>
      <c r="G67" s="66"/>
    </row>
    <row r="68" spans="1:7" x14ac:dyDescent="0.2">
      <c r="A68" s="66"/>
      <c r="B68" s="66"/>
      <c r="C68" s="66"/>
      <c r="D68" s="21"/>
      <c r="E68" s="92"/>
      <c r="F68" s="44" t="str">
        <f t="shared" si="1"/>
        <v/>
      </c>
      <c r="G68" s="66"/>
    </row>
    <row r="69" spans="1:7" x14ac:dyDescent="0.2">
      <c r="A69" s="66"/>
      <c r="B69" s="66"/>
      <c r="C69" s="66"/>
      <c r="D69" s="21"/>
      <c r="E69" s="92"/>
      <c r="F69" s="44" t="str">
        <f t="shared" si="1"/>
        <v/>
      </c>
      <c r="G69" s="66"/>
    </row>
    <row r="70" spans="1:7" x14ac:dyDescent="0.2">
      <c r="A70" s="66"/>
      <c r="B70" s="66"/>
      <c r="C70" s="66"/>
      <c r="D70" s="21"/>
      <c r="E70" s="92"/>
      <c r="F70" s="44" t="str">
        <f t="shared" si="1"/>
        <v/>
      </c>
      <c r="G70" s="66"/>
    </row>
    <row r="71" spans="1:7" x14ac:dyDescent="0.2">
      <c r="A71" s="66"/>
      <c r="B71" s="66"/>
      <c r="C71" s="66"/>
      <c r="D71" s="21"/>
      <c r="E71" s="92"/>
      <c r="F71" s="44" t="str">
        <f t="shared" si="1"/>
        <v/>
      </c>
      <c r="G71" s="66"/>
    </row>
    <row r="72" spans="1:7" x14ac:dyDescent="0.2">
      <c r="A72" s="66"/>
      <c r="B72" s="66"/>
      <c r="C72" s="66"/>
      <c r="D72" s="21"/>
      <c r="E72" s="92"/>
      <c r="F72" s="44" t="str">
        <f t="shared" si="1"/>
        <v/>
      </c>
      <c r="G72" s="66"/>
    </row>
    <row r="73" spans="1:7" x14ac:dyDescent="0.2">
      <c r="A73" s="66"/>
      <c r="B73" s="66"/>
      <c r="C73" s="66"/>
      <c r="D73" s="21"/>
      <c r="E73" s="92"/>
      <c r="F73" s="44" t="str">
        <f t="shared" si="1"/>
        <v/>
      </c>
      <c r="G73" s="66"/>
    </row>
    <row r="74" spans="1:7" x14ac:dyDescent="0.2">
      <c r="A74" s="66"/>
      <c r="B74" s="66"/>
      <c r="C74" s="66"/>
      <c r="D74" s="21"/>
      <c r="E74" s="92"/>
      <c r="F74" s="44" t="str">
        <f t="shared" ref="F74:F98" si="2">IF(ROUND(D74*E74*417,0)=0,"",ROUND(D74*E74*417,0))</f>
        <v/>
      </c>
      <c r="G74" s="66"/>
    </row>
    <row r="75" spans="1:7" x14ac:dyDescent="0.2">
      <c r="A75" s="66"/>
      <c r="B75" s="66"/>
      <c r="C75" s="66"/>
      <c r="D75" s="21"/>
      <c r="E75" s="92"/>
      <c r="F75" s="44" t="str">
        <f t="shared" si="2"/>
        <v/>
      </c>
      <c r="G75" s="66"/>
    </row>
    <row r="76" spans="1:7" x14ac:dyDescent="0.2">
      <c r="A76" s="66"/>
      <c r="B76" s="66"/>
      <c r="C76" s="66"/>
      <c r="D76" s="21"/>
      <c r="E76" s="92"/>
      <c r="F76" s="44" t="str">
        <f t="shared" si="2"/>
        <v/>
      </c>
      <c r="G76" s="66"/>
    </row>
    <row r="77" spans="1:7" x14ac:dyDescent="0.2">
      <c r="A77" s="66"/>
      <c r="B77" s="66"/>
      <c r="C77" s="66"/>
      <c r="D77" s="21"/>
      <c r="E77" s="92"/>
      <c r="F77" s="44" t="str">
        <f t="shared" si="2"/>
        <v/>
      </c>
      <c r="G77" s="66"/>
    </row>
    <row r="78" spans="1:7" x14ac:dyDescent="0.2">
      <c r="A78" s="66"/>
      <c r="B78" s="66"/>
      <c r="C78" s="66"/>
      <c r="D78" s="21"/>
      <c r="E78" s="92"/>
      <c r="F78" s="44" t="str">
        <f t="shared" si="2"/>
        <v/>
      </c>
      <c r="G78" s="66"/>
    </row>
    <row r="79" spans="1:7" x14ac:dyDescent="0.2">
      <c r="A79" s="66"/>
      <c r="B79" s="66"/>
      <c r="C79" s="66"/>
      <c r="D79" s="21"/>
      <c r="E79" s="92"/>
      <c r="F79" s="44" t="str">
        <f t="shared" si="2"/>
        <v/>
      </c>
      <c r="G79" s="66"/>
    </row>
    <row r="80" spans="1:7" x14ac:dyDescent="0.2">
      <c r="A80" s="66"/>
      <c r="B80" s="66"/>
      <c r="C80" s="66"/>
      <c r="D80" s="21"/>
      <c r="E80" s="92"/>
      <c r="F80" s="44" t="str">
        <f t="shared" si="2"/>
        <v/>
      </c>
      <c r="G80" s="66"/>
    </row>
    <row r="81" spans="1:7" x14ac:dyDescent="0.2">
      <c r="A81" s="66"/>
      <c r="B81" s="66"/>
      <c r="C81" s="66"/>
      <c r="D81" s="21"/>
      <c r="E81" s="92"/>
      <c r="F81" s="44" t="str">
        <f t="shared" si="2"/>
        <v/>
      </c>
      <c r="G81" s="66"/>
    </row>
    <row r="82" spans="1:7" x14ac:dyDescent="0.2">
      <c r="A82" s="66"/>
      <c r="B82" s="66"/>
      <c r="C82" s="66"/>
      <c r="D82" s="21"/>
      <c r="E82" s="92"/>
      <c r="F82" s="44" t="str">
        <f t="shared" si="2"/>
        <v/>
      </c>
      <c r="G82" s="66"/>
    </row>
    <row r="83" spans="1:7" x14ac:dyDescent="0.2">
      <c r="A83" s="66"/>
      <c r="B83" s="66"/>
      <c r="C83" s="66"/>
      <c r="D83" s="21"/>
      <c r="E83" s="92"/>
      <c r="F83" s="44" t="str">
        <f t="shared" si="2"/>
        <v/>
      </c>
      <c r="G83" s="66"/>
    </row>
    <row r="84" spans="1:7" x14ac:dyDescent="0.2">
      <c r="A84" s="66"/>
      <c r="B84" s="66"/>
      <c r="C84" s="66"/>
      <c r="D84" s="21"/>
      <c r="E84" s="92"/>
      <c r="F84" s="44" t="str">
        <f t="shared" si="2"/>
        <v/>
      </c>
      <c r="G84" s="66"/>
    </row>
    <row r="85" spans="1:7" x14ac:dyDescent="0.2">
      <c r="A85" s="66"/>
      <c r="B85" s="66"/>
      <c r="C85" s="66"/>
      <c r="D85" s="21"/>
      <c r="E85" s="92"/>
      <c r="F85" s="44" t="str">
        <f t="shared" si="2"/>
        <v/>
      </c>
      <c r="G85" s="66"/>
    </row>
    <row r="86" spans="1:7" x14ac:dyDescent="0.2">
      <c r="A86" s="66"/>
      <c r="B86" s="66"/>
      <c r="C86" s="66"/>
      <c r="D86" s="21"/>
      <c r="E86" s="92"/>
      <c r="F86" s="44" t="str">
        <f t="shared" si="2"/>
        <v/>
      </c>
      <c r="G86" s="66"/>
    </row>
    <row r="87" spans="1:7" x14ac:dyDescent="0.2">
      <c r="A87" s="66"/>
      <c r="B87" s="66"/>
      <c r="C87" s="66"/>
      <c r="D87" s="21"/>
      <c r="E87" s="92"/>
      <c r="F87" s="44" t="str">
        <f t="shared" si="2"/>
        <v/>
      </c>
      <c r="G87" s="66"/>
    </row>
    <row r="88" spans="1:7" x14ac:dyDescent="0.2">
      <c r="A88" s="66"/>
      <c r="B88" s="66"/>
      <c r="C88" s="66"/>
      <c r="D88" s="21"/>
      <c r="E88" s="92"/>
      <c r="F88" s="44" t="str">
        <f t="shared" si="2"/>
        <v/>
      </c>
      <c r="G88" s="66"/>
    </row>
    <row r="89" spans="1:7" x14ac:dyDescent="0.2">
      <c r="A89" s="66"/>
      <c r="B89" s="66"/>
      <c r="C89" s="66"/>
      <c r="D89" s="21"/>
      <c r="E89" s="92"/>
      <c r="F89" s="44" t="str">
        <f t="shared" si="2"/>
        <v/>
      </c>
      <c r="G89" s="66"/>
    </row>
    <row r="90" spans="1:7" x14ac:dyDescent="0.2">
      <c r="A90" s="66"/>
      <c r="B90" s="66"/>
      <c r="C90" s="66"/>
      <c r="D90" s="21"/>
      <c r="E90" s="92"/>
      <c r="F90" s="44" t="str">
        <f t="shared" si="2"/>
        <v/>
      </c>
      <c r="G90" s="66"/>
    </row>
    <row r="91" spans="1:7" x14ac:dyDescent="0.2">
      <c r="A91" s="66"/>
      <c r="B91" s="66"/>
      <c r="C91" s="66"/>
      <c r="D91" s="21"/>
      <c r="E91" s="92"/>
      <c r="F91" s="44" t="str">
        <f t="shared" si="2"/>
        <v/>
      </c>
      <c r="G91" s="66"/>
    </row>
    <row r="92" spans="1:7" ht="15.75" customHeight="1" x14ac:dyDescent="0.2">
      <c r="A92" s="66"/>
      <c r="B92" s="66"/>
      <c r="C92" s="66"/>
      <c r="D92" s="21"/>
      <c r="E92" s="92"/>
      <c r="F92" s="44" t="str">
        <f t="shared" si="2"/>
        <v/>
      </c>
      <c r="G92" s="66"/>
    </row>
    <row r="93" spans="1:7" x14ac:dyDescent="0.2">
      <c r="A93" s="66"/>
      <c r="B93" s="66"/>
      <c r="C93" s="66"/>
      <c r="D93" s="21"/>
      <c r="E93" s="92"/>
      <c r="F93" s="44" t="str">
        <f t="shared" si="2"/>
        <v/>
      </c>
      <c r="G93" s="66"/>
    </row>
    <row r="94" spans="1:7" ht="15" customHeight="1" x14ac:dyDescent="0.2">
      <c r="A94" s="66"/>
      <c r="B94" s="66"/>
      <c r="C94" s="66"/>
      <c r="D94" s="21"/>
      <c r="E94" s="92"/>
      <c r="F94" s="44" t="str">
        <f t="shared" si="2"/>
        <v/>
      </c>
      <c r="G94" s="66"/>
    </row>
    <row r="95" spans="1:7" x14ac:dyDescent="0.2">
      <c r="A95" s="66"/>
      <c r="B95" s="66"/>
      <c r="C95" s="66"/>
      <c r="D95" s="21"/>
      <c r="E95" s="92"/>
      <c r="F95" s="44" t="str">
        <f t="shared" si="2"/>
        <v/>
      </c>
      <c r="G95" s="66"/>
    </row>
    <row r="96" spans="1:7" x14ac:dyDescent="0.2">
      <c r="A96" s="66"/>
      <c r="B96" s="66"/>
      <c r="C96" s="66"/>
      <c r="D96" s="21"/>
      <c r="E96" s="92"/>
      <c r="F96" s="44" t="str">
        <f t="shared" si="2"/>
        <v/>
      </c>
      <c r="G96" s="66"/>
    </row>
    <row r="97" spans="1:7" x14ac:dyDescent="0.2">
      <c r="A97" s="66"/>
      <c r="B97" s="66"/>
      <c r="C97" s="66"/>
      <c r="D97" s="21"/>
      <c r="E97" s="92"/>
      <c r="F97" s="44" t="str">
        <f t="shared" si="2"/>
        <v/>
      </c>
      <c r="G97" s="66"/>
    </row>
    <row r="98" spans="1:7" x14ac:dyDescent="0.2">
      <c r="A98" s="66"/>
      <c r="B98" s="66"/>
      <c r="C98" s="66"/>
      <c r="D98" s="21"/>
      <c r="E98" s="92"/>
      <c r="F98" s="44" t="str">
        <f t="shared" si="2"/>
        <v/>
      </c>
      <c r="G98" s="66"/>
    </row>
    <row r="99" spans="1:7" x14ac:dyDescent="0.2">
      <c r="A99" s="169"/>
      <c r="B99" s="170"/>
      <c r="C99" s="171"/>
      <c r="D99" s="169"/>
      <c r="E99" s="170"/>
      <c r="F99" s="148"/>
      <c r="G99" s="171"/>
    </row>
  </sheetData>
  <sheetProtection algorithmName="SHA-512" hashValue="7enooflRhDNUDQ6/W6LImebVatmvX1GwwYgRqWAvwEuH6Fo6TSQFQF50+FVcIAj8r+m5KQ0nBp8c1DQxeM7mpA==" saltValue="64FjntmiQDblpTlCLgqC5g==" spinCount="100000" sheet="1" formatColumns="0" formatRows="0"/>
  <mergeCells count="6">
    <mergeCell ref="A1:G1"/>
    <mergeCell ref="A3:B5"/>
    <mergeCell ref="A2:F2"/>
    <mergeCell ref="C3:E3"/>
    <mergeCell ref="C4:E4"/>
    <mergeCell ref="C5:E5"/>
  </mergeCells>
  <dataValidations count="2">
    <dataValidation type="list" allowBlank="1" showInputMessage="1" showErrorMessage="1" sqref="C7 C8:C98" xr:uid="{2EF76309-3C47-49AE-92E7-03F022635A66}">
      <formula1>offpri</formula1>
    </dataValidation>
    <dataValidation type="whole" operator="greaterThan" allowBlank="1" showInputMessage="1" showErrorMessage="1" sqref="D7:E98" xr:uid="{56EC2398-DE7F-4E4B-AF9E-8683B698B36C}">
      <formula1>-1</formula1>
    </dataValidation>
  </dataValidations>
  <pageMargins left="0.7" right="0.7" top="0.75" bottom="0.75" header="0.3" footer="0.3"/>
  <pageSetup paperSize="9" scale="32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026462-DBF6-482F-8428-F94B800BB96C}">
          <x14:formula1>
            <xm:f>Data!$S$1:$S$3</xm:f>
          </x14:formula1>
          <xm:sqref>G5 G7:G98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0F51-44CC-4C41-AF71-2021C34B0B98}">
  <sheetPr>
    <pageSetUpPr fitToPage="1"/>
  </sheetPr>
  <dimension ref="A1:U98"/>
  <sheetViews>
    <sheetView showGridLines="0" zoomScaleNormal="100" workbookViewId="0">
      <selection activeCell="A4" sqref="A4:I98"/>
    </sheetView>
  </sheetViews>
  <sheetFormatPr baseColWidth="10" defaultColWidth="0" defaultRowHeight="15" zeroHeight="1" x14ac:dyDescent="0.2"/>
  <cols>
    <col min="1" max="1" width="23.5" style="2" customWidth="1"/>
    <col min="2" max="2" width="20.33203125" style="2" customWidth="1"/>
    <col min="3" max="3" width="40.33203125" style="2" customWidth="1"/>
    <col min="4" max="4" width="39.1640625" style="2" customWidth="1"/>
    <col min="5" max="5" width="19.6640625" style="6" hidden="1" customWidth="1"/>
    <col min="6" max="6" width="17.5" style="6" bestFit="1" customWidth="1"/>
    <col min="7" max="7" width="14.83203125" style="6" customWidth="1"/>
    <col min="8" max="8" width="12.5" style="2" customWidth="1"/>
    <col min="9" max="9" width="28.5" style="2" customWidth="1"/>
    <col min="10" max="10" width="12" style="2" hidden="1"/>
    <col min="11" max="11" width="9.33203125" style="2" hidden="1"/>
    <col min="12" max="12" width="13" style="2" hidden="1"/>
    <col min="13" max="13" width="24.6640625" style="2" hidden="1"/>
    <col min="14" max="14" width="8.6640625" style="2" hidden="1"/>
    <col min="15" max="15" width="38.5" style="2" hidden="1"/>
    <col min="16" max="16" width="24" style="2" hidden="1"/>
    <col min="17" max="17" width="32" style="2" hidden="1"/>
    <col min="18" max="18" width="8.6640625" style="2" hidden="1"/>
    <col min="19" max="19" width="13.5" style="2" hidden="1"/>
    <col min="20" max="20" width="10.33203125" style="2" hidden="1"/>
    <col min="21" max="21" width="14.6640625" style="2" hidden="1"/>
    <col min="22" max="16384" width="8.6640625" style="2" hidden="1"/>
  </cols>
  <sheetData>
    <row r="1" spans="1:9" ht="50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</row>
    <row r="2" spans="1:9" x14ac:dyDescent="0.2">
      <c r="A2" s="162" t="s">
        <v>169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2">
      <c r="A3" s="176"/>
      <c r="B3" s="176"/>
      <c r="C3" s="177"/>
      <c r="D3" s="102" t="s">
        <v>43</v>
      </c>
      <c r="E3" s="103"/>
      <c r="F3" s="104"/>
      <c r="G3" s="42"/>
      <c r="H3" s="43">
        <f>SUM(H5:H97)</f>
        <v>0</v>
      </c>
    </row>
    <row r="4" spans="1:9" x14ac:dyDescent="0.2">
      <c r="A4" s="141" t="s">
        <v>15</v>
      </c>
      <c r="B4" s="142" t="s">
        <v>60</v>
      </c>
      <c r="C4" s="142" t="s">
        <v>62</v>
      </c>
      <c r="D4" s="142" t="s">
        <v>61</v>
      </c>
      <c r="E4" s="142" t="s">
        <v>11</v>
      </c>
      <c r="F4" s="142" t="s">
        <v>58</v>
      </c>
      <c r="G4" s="142" t="s">
        <v>30</v>
      </c>
      <c r="H4" s="143" t="s">
        <v>0</v>
      </c>
      <c r="I4" s="144" t="s">
        <v>165</v>
      </c>
    </row>
    <row r="5" spans="1:9" x14ac:dyDescent="0.2">
      <c r="A5" s="140"/>
      <c r="B5" s="21"/>
      <c r="C5" s="21"/>
      <c r="D5" s="3"/>
      <c r="E5" s="41" t="str">
        <f>IFERROR(VLOOKUP(D5,Data!K:L,VLOOKUP('Generella inställningar'!$B$3,Data!A:B,2,FALSE),FALSE)*(1+'Generella inställningar'!$B$5),"")</f>
        <v/>
      </c>
      <c r="F5" s="30"/>
      <c r="G5" s="30"/>
      <c r="H5" s="44" t="str">
        <f>IFERROR(ROUND(E5*F5*G5*1720/12/100,0),"")</f>
        <v/>
      </c>
      <c r="I5" s="66"/>
    </row>
    <row r="6" spans="1:9" x14ac:dyDescent="0.2">
      <c r="A6" s="140"/>
      <c r="B6" s="21"/>
      <c r="C6" s="21"/>
      <c r="D6" s="3"/>
      <c r="E6" s="41" t="str">
        <f>IFERROR(VLOOKUP(D6,Data!K:L,VLOOKUP('Generella inställningar'!$B$3,Data!A:B,2,FALSE),FALSE)*(1+'Generella inställningar'!$B$5),"")</f>
        <v/>
      </c>
      <c r="F6" s="30"/>
      <c r="G6" s="30"/>
      <c r="H6" s="44" t="str">
        <f t="shared" ref="H6:H8" si="0">IFERROR(ROUND(E6*F6*G6*1720/12/100,0),"")</f>
        <v/>
      </c>
      <c r="I6" s="66"/>
    </row>
    <row r="7" spans="1:9" x14ac:dyDescent="0.2">
      <c r="A7" s="140"/>
      <c r="B7" s="21"/>
      <c r="C7" s="21"/>
      <c r="D7" s="3"/>
      <c r="E7" s="41" t="str">
        <f>IFERROR(VLOOKUP(D7,Data!K:L,VLOOKUP('Generella inställningar'!$B$3,Data!A:B,2,FALSE),FALSE)*(1+'Generella inställningar'!$B$5),"")</f>
        <v/>
      </c>
      <c r="F7" s="30"/>
      <c r="G7" s="30"/>
      <c r="H7" s="44" t="str">
        <f t="shared" si="0"/>
        <v/>
      </c>
      <c r="I7" s="66"/>
    </row>
    <row r="8" spans="1:9" x14ac:dyDescent="0.2">
      <c r="A8" s="140"/>
      <c r="B8" s="21"/>
      <c r="C8" s="21"/>
      <c r="D8" s="3"/>
      <c r="E8" s="41" t="str">
        <f>IFERROR(VLOOKUP(D8,Data!K:L,VLOOKUP('Generella inställningar'!$B$3,Data!A:B,2,FALSE),FALSE)*(1+'Generella inställningar'!$B$5),"")</f>
        <v/>
      </c>
      <c r="F8" s="30"/>
      <c r="G8" s="30"/>
      <c r="H8" s="44" t="str">
        <f t="shared" si="0"/>
        <v/>
      </c>
      <c r="I8" s="66"/>
    </row>
    <row r="9" spans="1:9" x14ac:dyDescent="0.2">
      <c r="A9" s="140"/>
      <c r="B9" s="21"/>
      <c r="C9" s="21"/>
      <c r="D9" s="3"/>
      <c r="E9" s="41" t="str">
        <f>IFERROR(VLOOKUP(D9,Data!K:L,VLOOKUP('Generella inställningar'!$B$3,Data!A:B,2,FALSE),FALSE)*(1+'Generella inställningar'!$B$5),"")</f>
        <v/>
      </c>
      <c r="F9" s="30"/>
      <c r="G9" s="30"/>
      <c r="H9" s="44" t="str">
        <f t="shared" ref="H9:H72" si="1">IFERROR(ROUND(E9*F9*G9*1720/12/100,0),"")</f>
        <v/>
      </c>
      <c r="I9" s="66"/>
    </row>
    <row r="10" spans="1:9" x14ac:dyDescent="0.2">
      <c r="A10" s="140"/>
      <c r="B10" s="21"/>
      <c r="C10" s="21"/>
      <c r="D10" s="3"/>
      <c r="E10" s="41" t="str">
        <f>IFERROR(VLOOKUP(D10,Data!K:L,VLOOKUP('Generella inställningar'!$B$3,Data!A:B,2,FALSE),FALSE)*(1+'Generella inställningar'!$B$5),"")</f>
        <v/>
      </c>
      <c r="F10" s="30"/>
      <c r="G10" s="30"/>
      <c r="H10" s="44" t="str">
        <f t="shared" si="1"/>
        <v/>
      </c>
      <c r="I10" s="66"/>
    </row>
    <row r="11" spans="1:9" x14ac:dyDescent="0.2">
      <c r="A11" s="140"/>
      <c r="B11" s="21"/>
      <c r="C11" s="21"/>
      <c r="D11" s="3"/>
      <c r="E11" s="41" t="str">
        <f>IFERROR(VLOOKUP(D11,Data!K:L,VLOOKUP('Generella inställningar'!$B$3,Data!A:B,2,FALSE),FALSE)*(1+'Generella inställningar'!$B$5),"")</f>
        <v/>
      </c>
      <c r="F11" s="30"/>
      <c r="G11" s="30"/>
      <c r="H11" s="44" t="str">
        <f t="shared" si="1"/>
        <v/>
      </c>
      <c r="I11" s="66"/>
    </row>
    <row r="12" spans="1:9" x14ac:dyDescent="0.2">
      <c r="A12" s="140"/>
      <c r="B12" s="21"/>
      <c r="C12" s="21"/>
      <c r="D12" s="3"/>
      <c r="E12" s="41" t="str">
        <f>IFERROR(VLOOKUP(D12,Data!K:L,VLOOKUP('Generella inställningar'!$B$3,Data!A:B,2,FALSE),FALSE)*(1+'Generella inställningar'!$B$5),"")</f>
        <v/>
      </c>
      <c r="F12" s="30"/>
      <c r="G12" s="30"/>
      <c r="H12" s="44" t="str">
        <f t="shared" si="1"/>
        <v/>
      </c>
      <c r="I12" s="66"/>
    </row>
    <row r="13" spans="1:9" x14ac:dyDescent="0.2">
      <c r="A13" s="140"/>
      <c r="B13" s="21"/>
      <c r="C13" s="21"/>
      <c r="D13" s="3"/>
      <c r="E13" s="41" t="str">
        <f>IFERROR(VLOOKUP(D13,Data!K:L,VLOOKUP('Generella inställningar'!$B$3,Data!A:B,2,FALSE),FALSE)*(1+'Generella inställningar'!$B$5),"")</f>
        <v/>
      </c>
      <c r="F13" s="30"/>
      <c r="G13" s="30"/>
      <c r="H13" s="44" t="str">
        <f t="shared" si="1"/>
        <v/>
      </c>
      <c r="I13" s="66"/>
    </row>
    <row r="14" spans="1:9" x14ac:dyDescent="0.2">
      <c r="A14" s="140"/>
      <c r="B14" s="21"/>
      <c r="C14" s="21"/>
      <c r="D14" s="3"/>
      <c r="E14" s="41" t="str">
        <f>IFERROR(VLOOKUP(D14,Data!K:L,VLOOKUP('Generella inställningar'!$B$3,Data!A:B,2,FALSE),FALSE)*(1+'Generella inställningar'!$B$5),"")</f>
        <v/>
      </c>
      <c r="F14" s="30"/>
      <c r="G14" s="30"/>
      <c r="H14" s="44" t="str">
        <f t="shared" si="1"/>
        <v/>
      </c>
      <c r="I14" s="66"/>
    </row>
    <row r="15" spans="1:9" x14ac:dyDescent="0.2">
      <c r="A15" s="140"/>
      <c r="B15" s="21"/>
      <c r="C15" s="21"/>
      <c r="D15" s="3"/>
      <c r="E15" s="41" t="str">
        <f>IFERROR(VLOOKUP(D15,Data!K:L,VLOOKUP('Generella inställningar'!$B$3,Data!A:B,2,FALSE),FALSE)*(1+'Generella inställningar'!$B$5),"")</f>
        <v/>
      </c>
      <c r="F15" s="30"/>
      <c r="G15" s="30"/>
      <c r="H15" s="44" t="str">
        <f t="shared" si="1"/>
        <v/>
      </c>
      <c r="I15" s="66"/>
    </row>
    <row r="16" spans="1:9" x14ac:dyDescent="0.2">
      <c r="A16" s="140"/>
      <c r="B16" s="21"/>
      <c r="C16" s="21"/>
      <c r="D16" s="3"/>
      <c r="E16" s="41" t="str">
        <f>IFERROR(VLOOKUP(D16,Data!K:L,VLOOKUP('Generella inställningar'!$B$3,Data!A:B,2,FALSE),FALSE)*(1+'Generella inställningar'!$B$5),"")</f>
        <v/>
      </c>
      <c r="F16" s="30"/>
      <c r="G16" s="30"/>
      <c r="H16" s="44" t="str">
        <f t="shared" si="1"/>
        <v/>
      </c>
      <c r="I16" s="66"/>
    </row>
    <row r="17" spans="1:9" x14ac:dyDescent="0.2">
      <c r="A17" s="140"/>
      <c r="B17" s="21"/>
      <c r="C17" s="21"/>
      <c r="D17" s="3"/>
      <c r="E17" s="41" t="str">
        <f>IFERROR(VLOOKUP(D17,Data!K:L,VLOOKUP('Generella inställningar'!$B$3,Data!A:B,2,FALSE),FALSE)*(1+'Generella inställningar'!$B$5),"")</f>
        <v/>
      </c>
      <c r="F17" s="30"/>
      <c r="G17" s="30"/>
      <c r="H17" s="44" t="str">
        <f t="shared" si="1"/>
        <v/>
      </c>
      <c r="I17" s="66"/>
    </row>
    <row r="18" spans="1:9" x14ac:dyDescent="0.2">
      <c r="A18" s="140"/>
      <c r="B18" s="21"/>
      <c r="C18" s="21"/>
      <c r="D18" s="3"/>
      <c r="E18" s="41" t="str">
        <f>IFERROR(VLOOKUP(D18,Data!K:L,VLOOKUP('Generella inställningar'!$B$3,Data!A:B,2,FALSE),FALSE)*(1+'Generella inställningar'!$B$5),"")</f>
        <v/>
      </c>
      <c r="F18" s="30"/>
      <c r="G18" s="30"/>
      <c r="H18" s="44" t="str">
        <f t="shared" si="1"/>
        <v/>
      </c>
      <c r="I18" s="66"/>
    </row>
    <row r="19" spans="1:9" x14ac:dyDescent="0.2">
      <c r="A19" s="140"/>
      <c r="B19" s="21"/>
      <c r="C19" s="21"/>
      <c r="D19" s="3"/>
      <c r="E19" s="41" t="str">
        <f>IFERROR(VLOOKUP(D19,Data!K:L,VLOOKUP('Generella inställningar'!$B$3,Data!A:B,2,FALSE),FALSE)*(1+'Generella inställningar'!$B$5),"")</f>
        <v/>
      </c>
      <c r="F19" s="30"/>
      <c r="G19" s="30"/>
      <c r="H19" s="44" t="str">
        <f t="shared" si="1"/>
        <v/>
      </c>
      <c r="I19" s="66"/>
    </row>
    <row r="20" spans="1:9" x14ac:dyDescent="0.2">
      <c r="A20" s="140"/>
      <c r="B20" s="21"/>
      <c r="C20" s="21"/>
      <c r="D20" s="3"/>
      <c r="E20" s="41" t="str">
        <f>IFERROR(VLOOKUP(D20,Data!K:L,VLOOKUP('Generella inställningar'!$B$3,Data!A:B,2,FALSE),FALSE)*(1+'Generella inställningar'!$B$5),"")</f>
        <v/>
      </c>
      <c r="F20" s="30"/>
      <c r="G20" s="30"/>
      <c r="H20" s="44" t="str">
        <f t="shared" si="1"/>
        <v/>
      </c>
      <c r="I20" s="66"/>
    </row>
    <row r="21" spans="1:9" x14ac:dyDescent="0.2">
      <c r="A21" s="140"/>
      <c r="B21" s="21"/>
      <c r="C21" s="21"/>
      <c r="D21" s="3"/>
      <c r="E21" s="41" t="str">
        <f>IFERROR(VLOOKUP(D21,Data!K:L,VLOOKUP('Generella inställningar'!$B$3,Data!A:B,2,FALSE),FALSE)*(1+'Generella inställningar'!$B$5),"")</f>
        <v/>
      </c>
      <c r="F21" s="30"/>
      <c r="G21" s="30"/>
      <c r="H21" s="44" t="str">
        <f t="shared" si="1"/>
        <v/>
      </c>
      <c r="I21" s="66"/>
    </row>
    <row r="22" spans="1:9" x14ac:dyDescent="0.2">
      <c r="A22" s="140"/>
      <c r="B22" s="21"/>
      <c r="C22" s="21"/>
      <c r="D22" s="3"/>
      <c r="E22" s="41" t="str">
        <f>IFERROR(VLOOKUP(D22,Data!K:L,VLOOKUP('Generella inställningar'!$B$3,Data!A:B,2,FALSE),FALSE)*(1+'Generella inställningar'!$B$5),"")</f>
        <v/>
      </c>
      <c r="F22" s="30"/>
      <c r="G22" s="30"/>
      <c r="H22" s="44" t="str">
        <f t="shared" si="1"/>
        <v/>
      </c>
      <c r="I22" s="66"/>
    </row>
    <row r="23" spans="1:9" x14ac:dyDescent="0.2">
      <c r="A23" s="140"/>
      <c r="B23" s="21"/>
      <c r="C23" s="21"/>
      <c r="D23" s="3"/>
      <c r="E23" s="41" t="str">
        <f>IFERROR(VLOOKUP(D23,Data!K:L,VLOOKUP('Generella inställningar'!$B$3,Data!A:B,2,FALSE),FALSE)*(1+'Generella inställningar'!$B$5),"")</f>
        <v/>
      </c>
      <c r="F23" s="30"/>
      <c r="G23" s="30"/>
      <c r="H23" s="44" t="str">
        <f t="shared" si="1"/>
        <v/>
      </c>
      <c r="I23" s="66"/>
    </row>
    <row r="24" spans="1:9" x14ac:dyDescent="0.2">
      <c r="A24" s="140"/>
      <c r="B24" s="21"/>
      <c r="C24" s="21"/>
      <c r="D24" s="3"/>
      <c r="E24" s="41" t="str">
        <f>IFERROR(VLOOKUP(D24,Data!K:L,VLOOKUP('Generella inställningar'!$B$3,Data!A:B,2,FALSE),FALSE)*(1+'Generella inställningar'!$B$5),"")</f>
        <v/>
      </c>
      <c r="F24" s="30"/>
      <c r="G24" s="30"/>
      <c r="H24" s="44" t="str">
        <f t="shared" si="1"/>
        <v/>
      </c>
      <c r="I24" s="66"/>
    </row>
    <row r="25" spans="1:9" x14ac:dyDescent="0.2">
      <c r="A25" s="140"/>
      <c r="B25" s="21"/>
      <c r="C25" s="21"/>
      <c r="D25" s="3"/>
      <c r="E25" s="41" t="str">
        <f>IFERROR(VLOOKUP(D25,Data!K:L,VLOOKUP('Generella inställningar'!$B$3,Data!A:B,2,FALSE),FALSE)*(1+'Generella inställningar'!$B$5),"")</f>
        <v/>
      </c>
      <c r="F25" s="30"/>
      <c r="G25" s="30"/>
      <c r="H25" s="44" t="str">
        <f t="shared" si="1"/>
        <v/>
      </c>
      <c r="I25" s="66"/>
    </row>
    <row r="26" spans="1:9" x14ac:dyDescent="0.2">
      <c r="A26" s="140"/>
      <c r="B26" s="21"/>
      <c r="C26" s="21"/>
      <c r="D26" s="3"/>
      <c r="E26" s="41" t="str">
        <f>IFERROR(VLOOKUP(D26,Data!K:L,VLOOKUP('Generella inställningar'!$B$3,Data!A:B,2,FALSE),FALSE)*(1+'Generella inställningar'!$B$5),"")</f>
        <v/>
      </c>
      <c r="F26" s="30"/>
      <c r="G26" s="30"/>
      <c r="H26" s="44" t="str">
        <f t="shared" si="1"/>
        <v/>
      </c>
      <c r="I26" s="66"/>
    </row>
    <row r="27" spans="1:9" x14ac:dyDescent="0.2">
      <c r="A27" s="140"/>
      <c r="B27" s="21"/>
      <c r="C27" s="21"/>
      <c r="D27" s="3"/>
      <c r="E27" s="41" t="str">
        <f>IFERROR(VLOOKUP(D27,Data!K:L,VLOOKUP('Generella inställningar'!$B$3,Data!A:B,2,FALSE),FALSE)*(1+'Generella inställningar'!$B$5),"")</f>
        <v/>
      </c>
      <c r="F27" s="30"/>
      <c r="G27" s="30"/>
      <c r="H27" s="44" t="str">
        <f t="shared" si="1"/>
        <v/>
      </c>
      <c r="I27" s="66"/>
    </row>
    <row r="28" spans="1:9" x14ac:dyDescent="0.2">
      <c r="A28" s="140"/>
      <c r="B28" s="21"/>
      <c r="C28" s="21"/>
      <c r="D28" s="3"/>
      <c r="E28" s="41" t="str">
        <f>IFERROR(VLOOKUP(D28,Data!K:L,VLOOKUP('Generella inställningar'!$B$3,Data!A:B,2,FALSE),FALSE)*(1+'Generella inställningar'!$B$5),"")</f>
        <v/>
      </c>
      <c r="F28" s="30"/>
      <c r="G28" s="30"/>
      <c r="H28" s="44" t="str">
        <f t="shared" si="1"/>
        <v/>
      </c>
      <c r="I28" s="66"/>
    </row>
    <row r="29" spans="1:9" x14ac:dyDescent="0.2">
      <c r="A29" s="140"/>
      <c r="B29" s="21"/>
      <c r="C29" s="21"/>
      <c r="D29" s="3"/>
      <c r="E29" s="41" t="str">
        <f>IFERROR(VLOOKUP(D29,Data!K:L,VLOOKUP('Generella inställningar'!$B$3,Data!A:B,2,FALSE),FALSE)*(1+'Generella inställningar'!$B$5),"")</f>
        <v/>
      </c>
      <c r="F29" s="30"/>
      <c r="G29" s="30"/>
      <c r="H29" s="44" t="str">
        <f t="shared" si="1"/>
        <v/>
      </c>
      <c r="I29" s="66"/>
    </row>
    <row r="30" spans="1:9" x14ac:dyDescent="0.2">
      <c r="A30" s="140"/>
      <c r="B30" s="21"/>
      <c r="C30" s="21"/>
      <c r="D30" s="3"/>
      <c r="E30" s="41" t="str">
        <f>IFERROR(VLOOKUP(D30,Data!K:L,VLOOKUP('Generella inställningar'!$B$3,Data!A:B,2,FALSE),FALSE)*(1+'Generella inställningar'!$B$5),"")</f>
        <v/>
      </c>
      <c r="F30" s="30"/>
      <c r="G30" s="30"/>
      <c r="H30" s="44" t="str">
        <f t="shared" si="1"/>
        <v/>
      </c>
      <c r="I30" s="66"/>
    </row>
    <row r="31" spans="1:9" x14ac:dyDescent="0.2">
      <c r="A31" s="140"/>
      <c r="B31" s="21"/>
      <c r="C31" s="21"/>
      <c r="D31" s="3"/>
      <c r="E31" s="41" t="str">
        <f>IFERROR(VLOOKUP(D31,Data!K:L,VLOOKUP('Generella inställningar'!$B$3,Data!A:B,2,FALSE),FALSE)*(1+'Generella inställningar'!$B$5),"")</f>
        <v/>
      </c>
      <c r="F31" s="30"/>
      <c r="G31" s="30"/>
      <c r="H31" s="44" t="str">
        <f t="shared" si="1"/>
        <v/>
      </c>
      <c r="I31" s="66"/>
    </row>
    <row r="32" spans="1:9" x14ac:dyDescent="0.2">
      <c r="A32" s="140"/>
      <c r="B32" s="21"/>
      <c r="C32" s="21"/>
      <c r="D32" s="3"/>
      <c r="E32" s="41" t="str">
        <f>IFERROR(VLOOKUP(D32,Data!K:L,VLOOKUP('Generella inställningar'!$B$3,Data!A:B,2,FALSE),FALSE)*(1+'Generella inställningar'!$B$5),"")</f>
        <v/>
      </c>
      <c r="F32" s="30"/>
      <c r="G32" s="30"/>
      <c r="H32" s="44" t="str">
        <f t="shared" si="1"/>
        <v/>
      </c>
      <c r="I32" s="66"/>
    </row>
    <row r="33" spans="1:9" x14ac:dyDescent="0.2">
      <c r="A33" s="140"/>
      <c r="B33" s="21"/>
      <c r="C33" s="21"/>
      <c r="D33" s="3"/>
      <c r="E33" s="41" t="str">
        <f>IFERROR(VLOOKUP(D33,Data!K:L,VLOOKUP('Generella inställningar'!$B$3,Data!A:B,2,FALSE),FALSE)*(1+'Generella inställningar'!$B$5),"")</f>
        <v/>
      </c>
      <c r="F33" s="30"/>
      <c r="G33" s="30"/>
      <c r="H33" s="44" t="str">
        <f t="shared" si="1"/>
        <v/>
      </c>
      <c r="I33" s="66"/>
    </row>
    <row r="34" spans="1:9" x14ac:dyDescent="0.2">
      <c r="A34" s="140"/>
      <c r="B34" s="21"/>
      <c r="C34" s="21"/>
      <c r="D34" s="3"/>
      <c r="E34" s="41" t="str">
        <f>IFERROR(VLOOKUP(D34,Data!K:L,VLOOKUP('Generella inställningar'!$B$3,Data!A:B,2,FALSE),FALSE)*(1+'Generella inställningar'!$B$5),"")</f>
        <v/>
      </c>
      <c r="F34" s="30"/>
      <c r="G34" s="30"/>
      <c r="H34" s="44" t="str">
        <f t="shared" si="1"/>
        <v/>
      </c>
      <c r="I34" s="66"/>
    </row>
    <row r="35" spans="1:9" x14ac:dyDescent="0.2">
      <c r="A35" s="140"/>
      <c r="B35" s="21"/>
      <c r="C35" s="21"/>
      <c r="D35" s="3"/>
      <c r="E35" s="41" t="str">
        <f>IFERROR(VLOOKUP(D35,Data!K:L,VLOOKUP('Generella inställningar'!$B$3,Data!A:B,2,FALSE),FALSE)*(1+'Generella inställningar'!$B$5),"")</f>
        <v/>
      </c>
      <c r="F35" s="30"/>
      <c r="G35" s="30"/>
      <c r="H35" s="44" t="str">
        <f t="shared" si="1"/>
        <v/>
      </c>
      <c r="I35" s="66"/>
    </row>
    <row r="36" spans="1:9" x14ac:dyDescent="0.2">
      <c r="A36" s="140"/>
      <c r="B36" s="21"/>
      <c r="C36" s="21"/>
      <c r="D36" s="3"/>
      <c r="E36" s="41" t="str">
        <f>IFERROR(VLOOKUP(D36,Data!K:L,VLOOKUP('Generella inställningar'!$B$3,Data!A:B,2,FALSE),FALSE)*(1+'Generella inställningar'!$B$5),"")</f>
        <v/>
      </c>
      <c r="F36" s="30"/>
      <c r="G36" s="30"/>
      <c r="H36" s="44" t="str">
        <f t="shared" si="1"/>
        <v/>
      </c>
      <c r="I36" s="66"/>
    </row>
    <row r="37" spans="1:9" x14ac:dyDescent="0.2">
      <c r="A37" s="140"/>
      <c r="B37" s="21"/>
      <c r="C37" s="21"/>
      <c r="D37" s="3"/>
      <c r="E37" s="41" t="str">
        <f>IFERROR(VLOOKUP(D37,Data!K:L,VLOOKUP('Generella inställningar'!$B$3,Data!A:B,2,FALSE),FALSE)*(1+'Generella inställningar'!$B$5),"")</f>
        <v/>
      </c>
      <c r="F37" s="30"/>
      <c r="G37" s="30"/>
      <c r="H37" s="44" t="str">
        <f t="shared" si="1"/>
        <v/>
      </c>
      <c r="I37" s="66"/>
    </row>
    <row r="38" spans="1:9" x14ac:dyDescent="0.2">
      <c r="A38" s="140"/>
      <c r="B38" s="21"/>
      <c r="C38" s="21"/>
      <c r="D38" s="3"/>
      <c r="E38" s="41" t="str">
        <f>IFERROR(VLOOKUP(D38,Data!K:L,VLOOKUP('Generella inställningar'!$B$3,Data!A:B,2,FALSE),FALSE)*(1+'Generella inställningar'!$B$5),"")</f>
        <v/>
      </c>
      <c r="F38" s="30"/>
      <c r="G38" s="30"/>
      <c r="H38" s="44" t="str">
        <f t="shared" si="1"/>
        <v/>
      </c>
      <c r="I38" s="66"/>
    </row>
    <row r="39" spans="1:9" x14ac:dyDescent="0.2">
      <c r="A39" s="140"/>
      <c r="B39" s="21"/>
      <c r="C39" s="21"/>
      <c r="D39" s="3"/>
      <c r="E39" s="41" t="str">
        <f>IFERROR(VLOOKUP(D39,Data!K:L,VLOOKUP('Generella inställningar'!$B$3,Data!A:B,2,FALSE),FALSE)*(1+'Generella inställningar'!$B$5),"")</f>
        <v/>
      </c>
      <c r="F39" s="30"/>
      <c r="G39" s="30"/>
      <c r="H39" s="44" t="str">
        <f t="shared" si="1"/>
        <v/>
      </c>
      <c r="I39" s="66"/>
    </row>
    <row r="40" spans="1:9" x14ac:dyDescent="0.2">
      <c r="A40" s="140"/>
      <c r="B40" s="21"/>
      <c r="C40" s="21"/>
      <c r="D40" s="3"/>
      <c r="E40" s="41" t="str">
        <f>IFERROR(VLOOKUP(D40,Data!K:L,VLOOKUP('Generella inställningar'!$B$3,Data!A:B,2,FALSE),FALSE)*(1+'Generella inställningar'!$B$5),"")</f>
        <v/>
      </c>
      <c r="F40" s="30"/>
      <c r="G40" s="30"/>
      <c r="H40" s="44" t="str">
        <f t="shared" si="1"/>
        <v/>
      </c>
      <c r="I40" s="66"/>
    </row>
    <row r="41" spans="1:9" x14ac:dyDescent="0.2">
      <c r="A41" s="140"/>
      <c r="B41" s="21"/>
      <c r="C41" s="21"/>
      <c r="D41" s="3"/>
      <c r="E41" s="41" t="str">
        <f>IFERROR(VLOOKUP(D41,Data!K:L,VLOOKUP('Generella inställningar'!$B$3,Data!A:B,2,FALSE),FALSE)*(1+'Generella inställningar'!$B$5),"")</f>
        <v/>
      </c>
      <c r="F41" s="30"/>
      <c r="G41" s="30"/>
      <c r="H41" s="44" t="str">
        <f t="shared" si="1"/>
        <v/>
      </c>
      <c r="I41" s="66"/>
    </row>
    <row r="42" spans="1:9" x14ac:dyDescent="0.2">
      <c r="A42" s="140"/>
      <c r="B42" s="21"/>
      <c r="C42" s="21"/>
      <c r="D42" s="3"/>
      <c r="E42" s="41" t="str">
        <f>IFERROR(VLOOKUP(D42,Data!K:L,VLOOKUP('Generella inställningar'!$B$3,Data!A:B,2,FALSE),FALSE)*(1+'Generella inställningar'!$B$5),"")</f>
        <v/>
      </c>
      <c r="F42" s="30"/>
      <c r="G42" s="30"/>
      <c r="H42" s="44" t="str">
        <f t="shared" si="1"/>
        <v/>
      </c>
      <c r="I42" s="66"/>
    </row>
    <row r="43" spans="1:9" x14ac:dyDescent="0.2">
      <c r="A43" s="140"/>
      <c r="B43" s="21"/>
      <c r="C43" s="21"/>
      <c r="D43" s="3"/>
      <c r="E43" s="41" t="str">
        <f>IFERROR(VLOOKUP(D43,Data!K:L,VLOOKUP('Generella inställningar'!$B$3,Data!A:B,2,FALSE),FALSE)*(1+'Generella inställningar'!$B$5),"")</f>
        <v/>
      </c>
      <c r="F43" s="30"/>
      <c r="G43" s="30"/>
      <c r="H43" s="44" t="str">
        <f t="shared" si="1"/>
        <v/>
      </c>
      <c r="I43" s="66"/>
    </row>
    <row r="44" spans="1:9" x14ac:dyDescent="0.2">
      <c r="A44" s="140"/>
      <c r="B44" s="21"/>
      <c r="C44" s="21"/>
      <c r="D44" s="3"/>
      <c r="E44" s="41" t="str">
        <f>IFERROR(VLOOKUP(D44,Data!K:L,VLOOKUP('Generella inställningar'!$B$3,Data!A:B,2,FALSE),FALSE)*(1+'Generella inställningar'!$B$5),"")</f>
        <v/>
      </c>
      <c r="F44" s="30"/>
      <c r="G44" s="30"/>
      <c r="H44" s="44" t="str">
        <f t="shared" si="1"/>
        <v/>
      </c>
      <c r="I44" s="66"/>
    </row>
    <row r="45" spans="1:9" x14ac:dyDescent="0.2">
      <c r="A45" s="140"/>
      <c r="B45" s="21"/>
      <c r="C45" s="21"/>
      <c r="D45" s="3"/>
      <c r="E45" s="41" t="str">
        <f>IFERROR(VLOOKUP(D45,Data!K:L,VLOOKUP('Generella inställningar'!$B$3,Data!A:B,2,FALSE),FALSE)*(1+'Generella inställningar'!$B$5),"")</f>
        <v/>
      </c>
      <c r="F45" s="30"/>
      <c r="G45" s="30"/>
      <c r="H45" s="44" t="str">
        <f t="shared" si="1"/>
        <v/>
      </c>
      <c r="I45" s="66"/>
    </row>
    <row r="46" spans="1:9" x14ac:dyDescent="0.2">
      <c r="A46" s="140"/>
      <c r="B46" s="21"/>
      <c r="C46" s="21"/>
      <c r="D46" s="3"/>
      <c r="E46" s="41" t="str">
        <f>IFERROR(VLOOKUP(D46,Data!K:L,VLOOKUP('Generella inställningar'!$B$3,Data!A:B,2,FALSE),FALSE)*(1+'Generella inställningar'!$B$5),"")</f>
        <v/>
      </c>
      <c r="F46" s="30"/>
      <c r="G46" s="30"/>
      <c r="H46" s="44" t="str">
        <f t="shared" si="1"/>
        <v/>
      </c>
      <c r="I46" s="66"/>
    </row>
    <row r="47" spans="1:9" x14ac:dyDescent="0.2">
      <c r="A47" s="140"/>
      <c r="B47" s="21"/>
      <c r="C47" s="21"/>
      <c r="D47" s="3"/>
      <c r="E47" s="41" t="str">
        <f>IFERROR(VLOOKUP(D47,Data!K:L,VLOOKUP('Generella inställningar'!$B$3,Data!A:B,2,FALSE),FALSE)*(1+'Generella inställningar'!$B$5),"")</f>
        <v/>
      </c>
      <c r="F47" s="30"/>
      <c r="G47" s="30"/>
      <c r="H47" s="44" t="str">
        <f t="shared" si="1"/>
        <v/>
      </c>
      <c r="I47" s="66"/>
    </row>
    <row r="48" spans="1:9" x14ac:dyDescent="0.2">
      <c r="A48" s="140"/>
      <c r="B48" s="21"/>
      <c r="C48" s="21"/>
      <c r="D48" s="3"/>
      <c r="E48" s="41" t="str">
        <f>IFERROR(VLOOKUP(D48,Data!K:L,VLOOKUP('Generella inställningar'!$B$3,Data!A:B,2,FALSE),FALSE)*(1+'Generella inställningar'!$B$5),"")</f>
        <v/>
      </c>
      <c r="F48" s="30"/>
      <c r="G48" s="30"/>
      <c r="H48" s="44" t="str">
        <f t="shared" si="1"/>
        <v/>
      </c>
      <c r="I48" s="66"/>
    </row>
    <row r="49" spans="1:9" x14ac:dyDescent="0.2">
      <c r="A49" s="140"/>
      <c r="B49" s="21"/>
      <c r="C49" s="21"/>
      <c r="D49" s="3"/>
      <c r="E49" s="41" t="str">
        <f>IFERROR(VLOOKUP(D49,Data!K:L,VLOOKUP('Generella inställningar'!$B$3,Data!A:B,2,FALSE),FALSE)*(1+'Generella inställningar'!$B$5),"")</f>
        <v/>
      </c>
      <c r="F49" s="30"/>
      <c r="G49" s="30"/>
      <c r="H49" s="44" t="str">
        <f t="shared" si="1"/>
        <v/>
      </c>
      <c r="I49" s="66"/>
    </row>
    <row r="50" spans="1:9" x14ac:dyDescent="0.2">
      <c r="A50" s="140"/>
      <c r="B50" s="21"/>
      <c r="C50" s="21"/>
      <c r="D50" s="3"/>
      <c r="E50" s="41" t="str">
        <f>IFERROR(VLOOKUP(D50,Data!K:L,VLOOKUP('Generella inställningar'!$B$3,Data!A:B,2,FALSE),FALSE)*(1+'Generella inställningar'!$B$5),"")</f>
        <v/>
      </c>
      <c r="F50" s="30"/>
      <c r="G50" s="30"/>
      <c r="H50" s="44" t="str">
        <f t="shared" si="1"/>
        <v/>
      </c>
      <c r="I50" s="66"/>
    </row>
    <row r="51" spans="1:9" x14ac:dyDescent="0.2">
      <c r="A51" s="140"/>
      <c r="B51" s="21"/>
      <c r="C51" s="21"/>
      <c r="D51" s="3"/>
      <c r="E51" s="41" t="str">
        <f>IFERROR(VLOOKUP(D51,Data!K:L,VLOOKUP('Generella inställningar'!$B$3,Data!A:B,2,FALSE),FALSE)*(1+'Generella inställningar'!$B$5),"")</f>
        <v/>
      </c>
      <c r="F51" s="30"/>
      <c r="G51" s="30"/>
      <c r="H51" s="44" t="str">
        <f t="shared" si="1"/>
        <v/>
      </c>
      <c r="I51" s="66"/>
    </row>
    <row r="52" spans="1:9" x14ac:dyDescent="0.2">
      <c r="A52" s="140"/>
      <c r="B52" s="21"/>
      <c r="C52" s="21"/>
      <c r="D52" s="3"/>
      <c r="E52" s="41" t="str">
        <f>IFERROR(VLOOKUP(D52,Data!K:L,VLOOKUP('Generella inställningar'!$B$3,Data!A:B,2,FALSE),FALSE)*(1+'Generella inställningar'!$B$5),"")</f>
        <v/>
      </c>
      <c r="F52" s="30"/>
      <c r="G52" s="30"/>
      <c r="H52" s="44" t="str">
        <f t="shared" si="1"/>
        <v/>
      </c>
      <c r="I52" s="66"/>
    </row>
    <row r="53" spans="1:9" x14ac:dyDescent="0.2">
      <c r="A53" s="140"/>
      <c r="B53" s="21"/>
      <c r="C53" s="21"/>
      <c r="D53" s="3"/>
      <c r="E53" s="41" t="str">
        <f>IFERROR(VLOOKUP(D53,Data!K:L,VLOOKUP('Generella inställningar'!$B$3,Data!A:B,2,FALSE),FALSE)*(1+'Generella inställningar'!$B$5),"")</f>
        <v/>
      </c>
      <c r="F53" s="30"/>
      <c r="G53" s="30"/>
      <c r="H53" s="44" t="str">
        <f t="shared" si="1"/>
        <v/>
      </c>
      <c r="I53" s="66"/>
    </row>
    <row r="54" spans="1:9" x14ac:dyDescent="0.2">
      <c r="A54" s="140"/>
      <c r="B54" s="21"/>
      <c r="C54" s="21"/>
      <c r="D54" s="3"/>
      <c r="E54" s="41" t="str">
        <f>IFERROR(VLOOKUP(D54,Data!K:L,VLOOKUP('Generella inställningar'!$B$3,Data!A:B,2,FALSE),FALSE)*(1+'Generella inställningar'!$B$5),"")</f>
        <v/>
      </c>
      <c r="F54" s="30"/>
      <c r="G54" s="30"/>
      <c r="H54" s="44" t="str">
        <f t="shared" si="1"/>
        <v/>
      </c>
      <c r="I54" s="66"/>
    </row>
    <row r="55" spans="1:9" x14ac:dyDescent="0.2">
      <c r="A55" s="140"/>
      <c r="B55" s="21"/>
      <c r="C55" s="21"/>
      <c r="D55" s="3"/>
      <c r="E55" s="41" t="str">
        <f>IFERROR(VLOOKUP(D55,Data!K:L,VLOOKUP('Generella inställningar'!$B$3,Data!A:B,2,FALSE),FALSE)*(1+'Generella inställningar'!$B$5),"")</f>
        <v/>
      </c>
      <c r="F55" s="30"/>
      <c r="G55" s="30"/>
      <c r="H55" s="44" t="str">
        <f t="shared" si="1"/>
        <v/>
      </c>
      <c r="I55" s="66"/>
    </row>
    <row r="56" spans="1:9" x14ac:dyDescent="0.2">
      <c r="A56" s="140"/>
      <c r="B56" s="21"/>
      <c r="C56" s="21"/>
      <c r="D56" s="3"/>
      <c r="E56" s="41" t="str">
        <f>IFERROR(VLOOKUP(D56,Data!K:L,VLOOKUP('Generella inställningar'!$B$3,Data!A:B,2,FALSE),FALSE)*(1+'Generella inställningar'!$B$5),"")</f>
        <v/>
      </c>
      <c r="F56" s="30"/>
      <c r="G56" s="30"/>
      <c r="H56" s="44" t="str">
        <f t="shared" si="1"/>
        <v/>
      </c>
      <c r="I56" s="66"/>
    </row>
    <row r="57" spans="1:9" x14ac:dyDescent="0.2">
      <c r="A57" s="140"/>
      <c r="B57" s="21"/>
      <c r="C57" s="21"/>
      <c r="D57" s="3"/>
      <c r="E57" s="41" t="str">
        <f>IFERROR(VLOOKUP(D57,Data!K:L,VLOOKUP('Generella inställningar'!$B$3,Data!A:B,2,FALSE),FALSE)*(1+'Generella inställningar'!$B$5),"")</f>
        <v/>
      </c>
      <c r="F57" s="30"/>
      <c r="G57" s="30"/>
      <c r="H57" s="44" t="str">
        <f t="shared" si="1"/>
        <v/>
      </c>
      <c r="I57" s="66"/>
    </row>
    <row r="58" spans="1:9" x14ac:dyDescent="0.2">
      <c r="A58" s="140"/>
      <c r="B58" s="21"/>
      <c r="C58" s="21"/>
      <c r="D58" s="3"/>
      <c r="E58" s="41" t="str">
        <f>IFERROR(VLOOKUP(D58,Data!K:L,VLOOKUP('Generella inställningar'!$B$3,Data!A:B,2,FALSE),FALSE)*(1+'Generella inställningar'!$B$5),"")</f>
        <v/>
      </c>
      <c r="F58" s="30"/>
      <c r="G58" s="30"/>
      <c r="H58" s="44" t="str">
        <f t="shared" si="1"/>
        <v/>
      </c>
      <c r="I58" s="66"/>
    </row>
    <row r="59" spans="1:9" x14ac:dyDescent="0.2">
      <c r="A59" s="140"/>
      <c r="B59" s="21"/>
      <c r="C59" s="21"/>
      <c r="D59" s="3"/>
      <c r="E59" s="41" t="str">
        <f>IFERROR(VLOOKUP(D59,Data!K:L,VLOOKUP('Generella inställningar'!$B$3,Data!A:B,2,FALSE),FALSE)*(1+'Generella inställningar'!$B$5),"")</f>
        <v/>
      </c>
      <c r="F59" s="30"/>
      <c r="G59" s="30"/>
      <c r="H59" s="44" t="str">
        <f t="shared" si="1"/>
        <v/>
      </c>
      <c r="I59" s="66"/>
    </row>
    <row r="60" spans="1:9" x14ac:dyDescent="0.2">
      <c r="A60" s="140"/>
      <c r="B60" s="21"/>
      <c r="C60" s="21"/>
      <c r="D60" s="3"/>
      <c r="E60" s="41" t="str">
        <f>IFERROR(VLOOKUP(D60,Data!K:L,VLOOKUP('Generella inställningar'!$B$3,Data!A:B,2,FALSE),FALSE)*(1+'Generella inställningar'!$B$5),"")</f>
        <v/>
      </c>
      <c r="F60" s="30"/>
      <c r="G60" s="30"/>
      <c r="H60" s="44" t="str">
        <f t="shared" si="1"/>
        <v/>
      </c>
      <c r="I60" s="66"/>
    </row>
    <row r="61" spans="1:9" x14ac:dyDescent="0.2">
      <c r="A61" s="140"/>
      <c r="B61" s="21"/>
      <c r="C61" s="21"/>
      <c r="D61" s="3"/>
      <c r="E61" s="41" t="str">
        <f>IFERROR(VLOOKUP(D61,Data!K:L,VLOOKUP('Generella inställningar'!$B$3,Data!A:B,2,FALSE),FALSE)*(1+'Generella inställningar'!$B$5),"")</f>
        <v/>
      </c>
      <c r="F61" s="30"/>
      <c r="G61" s="30"/>
      <c r="H61" s="44" t="str">
        <f t="shared" si="1"/>
        <v/>
      </c>
      <c r="I61" s="66"/>
    </row>
    <row r="62" spans="1:9" x14ac:dyDescent="0.2">
      <c r="A62" s="140"/>
      <c r="B62" s="21"/>
      <c r="C62" s="21"/>
      <c r="D62" s="3"/>
      <c r="E62" s="41" t="str">
        <f>IFERROR(VLOOKUP(D62,Data!K:L,VLOOKUP('Generella inställningar'!$B$3,Data!A:B,2,FALSE),FALSE)*(1+'Generella inställningar'!$B$5),"")</f>
        <v/>
      </c>
      <c r="F62" s="30"/>
      <c r="G62" s="30"/>
      <c r="H62" s="44" t="str">
        <f t="shared" si="1"/>
        <v/>
      </c>
      <c r="I62" s="66"/>
    </row>
    <row r="63" spans="1:9" x14ac:dyDescent="0.2">
      <c r="A63" s="140"/>
      <c r="B63" s="21"/>
      <c r="C63" s="21"/>
      <c r="D63" s="3"/>
      <c r="E63" s="41" t="str">
        <f>IFERROR(VLOOKUP(D63,Data!K:L,VLOOKUP('Generella inställningar'!$B$3,Data!A:B,2,FALSE),FALSE)*(1+'Generella inställningar'!$B$5),"")</f>
        <v/>
      </c>
      <c r="F63" s="30"/>
      <c r="G63" s="30"/>
      <c r="H63" s="44" t="str">
        <f t="shared" si="1"/>
        <v/>
      </c>
      <c r="I63" s="66"/>
    </row>
    <row r="64" spans="1:9" x14ac:dyDescent="0.2">
      <c r="A64" s="140"/>
      <c r="B64" s="21"/>
      <c r="C64" s="21"/>
      <c r="D64" s="3"/>
      <c r="E64" s="41" t="str">
        <f>IFERROR(VLOOKUP(D64,Data!K:L,VLOOKUP('Generella inställningar'!$B$3,Data!A:B,2,FALSE),FALSE)*(1+'Generella inställningar'!$B$5),"")</f>
        <v/>
      </c>
      <c r="F64" s="30"/>
      <c r="G64" s="30"/>
      <c r="H64" s="44" t="str">
        <f t="shared" si="1"/>
        <v/>
      </c>
      <c r="I64" s="66"/>
    </row>
    <row r="65" spans="1:9" x14ac:dyDescent="0.2">
      <c r="A65" s="140"/>
      <c r="B65" s="21"/>
      <c r="C65" s="21"/>
      <c r="D65" s="3"/>
      <c r="E65" s="41" t="str">
        <f>IFERROR(VLOOKUP(D65,Data!K:L,VLOOKUP('Generella inställningar'!$B$3,Data!A:B,2,FALSE),FALSE)*(1+'Generella inställningar'!$B$5),"")</f>
        <v/>
      </c>
      <c r="F65" s="30"/>
      <c r="G65" s="30"/>
      <c r="H65" s="44" t="str">
        <f t="shared" si="1"/>
        <v/>
      </c>
      <c r="I65" s="66"/>
    </row>
    <row r="66" spans="1:9" x14ac:dyDescent="0.2">
      <c r="A66" s="140"/>
      <c r="B66" s="21"/>
      <c r="C66" s="21"/>
      <c r="D66" s="3"/>
      <c r="E66" s="41" t="str">
        <f>IFERROR(VLOOKUP(D66,Data!K:L,VLOOKUP('Generella inställningar'!$B$3,Data!A:B,2,FALSE),FALSE)*(1+'Generella inställningar'!$B$5),"")</f>
        <v/>
      </c>
      <c r="F66" s="30"/>
      <c r="G66" s="30"/>
      <c r="H66" s="44" t="str">
        <f t="shared" si="1"/>
        <v/>
      </c>
      <c r="I66" s="66"/>
    </row>
    <row r="67" spans="1:9" x14ac:dyDescent="0.2">
      <c r="A67" s="140"/>
      <c r="B67" s="21"/>
      <c r="C67" s="21"/>
      <c r="D67" s="3"/>
      <c r="E67" s="41" t="str">
        <f>IFERROR(VLOOKUP(D67,Data!K:L,VLOOKUP('Generella inställningar'!$B$3,Data!A:B,2,FALSE),FALSE)*(1+'Generella inställningar'!$B$5),"")</f>
        <v/>
      </c>
      <c r="F67" s="30"/>
      <c r="G67" s="30"/>
      <c r="H67" s="44" t="str">
        <f t="shared" si="1"/>
        <v/>
      </c>
      <c r="I67" s="66"/>
    </row>
    <row r="68" spans="1:9" x14ac:dyDescent="0.2">
      <c r="A68" s="140"/>
      <c r="B68" s="21"/>
      <c r="C68" s="21"/>
      <c r="D68" s="3"/>
      <c r="E68" s="41" t="str">
        <f>IFERROR(VLOOKUP(D68,Data!K:L,VLOOKUP('Generella inställningar'!$B$3,Data!A:B,2,FALSE),FALSE)*(1+'Generella inställningar'!$B$5),"")</f>
        <v/>
      </c>
      <c r="F68" s="30"/>
      <c r="G68" s="30"/>
      <c r="H68" s="44" t="str">
        <f t="shared" si="1"/>
        <v/>
      </c>
      <c r="I68" s="66"/>
    </row>
    <row r="69" spans="1:9" x14ac:dyDescent="0.2">
      <c r="A69" s="140"/>
      <c r="B69" s="21"/>
      <c r="C69" s="21"/>
      <c r="D69" s="3"/>
      <c r="E69" s="41" t="str">
        <f>IFERROR(VLOOKUP(D69,Data!K:L,VLOOKUP('Generella inställningar'!$B$3,Data!A:B,2,FALSE),FALSE)*(1+'Generella inställningar'!$B$5),"")</f>
        <v/>
      </c>
      <c r="F69" s="30"/>
      <c r="G69" s="30"/>
      <c r="H69" s="44" t="str">
        <f t="shared" si="1"/>
        <v/>
      </c>
      <c r="I69" s="66"/>
    </row>
    <row r="70" spans="1:9" x14ac:dyDescent="0.2">
      <c r="A70" s="140"/>
      <c r="B70" s="21"/>
      <c r="C70" s="21"/>
      <c r="D70" s="3"/>
      <c r="E70" s="41" t="str">
        <f>IFERROR(VLOOKUP(D70,Data!K:L,VLOOKUP('Generella inställningar'!$B$3,Data!A:B,2,FALSE),FALSE)*(1+'Generella inställningar'!$B$5),"")</f>
        <v/>
      </c>
      <c r="F70" s="30"/>
      <c r="G70" s="30"/>
      <c r="H70" s="44" t="str">
        <f t="shared" si="1"/>
        <v/>
      </c>
      <c r="I70" s="66"/>
    </row>
    <row r="71" spans="1:9" x14ac:dyDescent="0.2">
      <c r="A71" s="140"/>
      <c r="B71" s="21"/>
      <c r="C71" s="21"/>
      <c r="D71" s="3"/>
      <c r="E71" s="41" t="str">
        <f>IFERROR(VLOOKUP(D71,Data!K:L,VLOOKUP('Generella inställningar'!$B$3,Data!A:B,2,FALSE),FALSE)*(1+'Generella inställningar'!$B$5),"")</f>
        <v/>
      </c>
      <c r="F71" s="30"/>
      <c r="G71" s="30"/>
      <c r="H71" s="44" t="str">
        <f t="shared" si="1"/>
        <v/>
      </c>
      <c r="I71" s="66"/>
    </row>
    <row r="72" spans="1:9" x14ac:dyDescent="0.2">
      <c r="A72" s="140"/>
      <c r="B72" s="21"/>
      <c r="C72" s="21"/>
      <c r="D72" s="3"/>
      <c r="E72" s="41" t="str">
        <f>IFERROR(VLOOKUP(D72,Data!K:L,VLOOKUP('Generella inställningar'!$B$3,Data!A:B,2,FALSE),FALSE)*(1+'Generella inställningar'!$B$5),"")</f>
        <v/>
      </c>
      <c r="F72" s="30"/>
      <c r="G72" s="30"/>
      <c r="H72" s="44" t="str">
        <f t="shared" si="1"/>
        <v/>
      </c>
      <c r="I72" s="66"/>
    </row>
    <row r="73" spans="1:9" x14ac:dyDescent="0.2">
      <c r="A73" s="140"/>
      <c r="B73" s="21"/>
      <c r="C73" s="21"/>
      <c r="D73" s="3"/>
      <c r="E73" s="41" t="str">
        <f>IFERROR(VLOOKUP(D73,Data!K:L,VLOOKUP('Generella inställningar'!$B$3,Data!A:B,2,FALSE),FALSE)*(1+'Generella inställningar'!$B$5),"")</f>
        <v/>
      </c>
      <c r="F73" s="30"/>
      <c r="G73" s="30"/>
      <c r="H73" s="44" t="str">
        <f t="shared" ref="H73:H97" si="2">IFERROR(ROUND(E73*F73*G73*1720/12/100,0),"")</f>
        <v/>
      </c>
      <c r="I73" s="66"/>
    </row>
    <row r="74" spans="1:9" x14ac:dyDescent="0.2">
      <c r="A74" s="140"/>
      <c r="B74" s="21"/>
      <c r="C74" s="21"/>
      <c r="D74" s="3"/>
      <c r="E74" s="41" t="str">
        <f>IFERROR(VLOOKUP(D74,Data!K:L,VLOOKUP('Generella inställningar'!$B$3,Data!A:B,2,FALSE),FALSE)*(1+'Generella inställningar'!$B$5),"")</f>
        <v/>
      </c>
      <c r="F74" s="30"/>
      <c r="G74" s="30"/>
      <c r="H74" s="44" t="str">
        <f t="shared" si="2"/>
        <v/>
      </c>
      <c r="I74" s="66"/>
    </row>
    <row r="75" spans="1:9" x14ac:dyDescent="0.2">
      <c r="A75" s="140"/>
      <c r="B75" s="21"/>
      <c r="C75" s="21"/>
      <c r="D75" s="3"/>
      <c r="E75" s="41" t="str">
        <f>IFERROR(VLOOKUP(D75,Data!K:L,VLOOKUP('Generella inställningar'!$B$3,Data!A:B,2,FALSE),FALSE)*(1+'Generella inställningar'!$B$5),"")</f>
        <v/>
      </c>
      <c r="F75" s="30"/>
      <c r="G75" s="30"/>
      <c r="H75" s="44" t="str">
        <f t="shared" si="2"/>
        <v/>
      </c>
      <c r="I75" s="66"/>
    </row>
    <row r="76" spans="1:9" x14ac:dyDescent="0.2">
      <c r="A76" s="140"/>
      <c r="B76" s="21"/>
      <c r="C76" s="21"/>
      <c r="D76" s="3"/>
      <c r="E76" s="41" t="str">
        <f>IFERROR(VLOOKUP(D76,Data!K:L,VLOOKUP('Generella inställningar'!$B$3,Data!A:B,2,FALSE),FALSE)*(1+'Generella inställningar'!$B$5),"")</f>
        <v/>
      </c>
      <c r="F76" s="30"/>
      <c r="G76" s="30"/>
      <c r="H76" s="44" t="str">
        <f t="shared" si="2"/>
        <v/>
      </c>
      <c r="I76" s="66"/>
    </row>
    <row r="77" spans="1:9" x14ac:dyDescent="0.2">
      <c r="A77" s="140"/>
      <c r="B77" s="21"/>
      <c r="C77" s="21"/>
      <c r="D77" s="3"/>
      <c r="E77" s="41" t="str">
        <f>IFERROR(VLOOKUP(D77,Data!K:L,VLOOKUP('Generella inställningar'!$B$3,Data!A:B,2,FALSE),FALSE)*(1+'Generella inställningar'!$B$5),"")</f>
        <v/>
      </c>
      <c r="F77" s="30"/>
      <c r="G77" s="30"/>
      <c r="H77" s="44" t="str">
        <f t="shared" si="2"/>
        <v/>
      </c>
      <c r="I77" s="66"/>
    </row>
    <row r="78" spans="1:9" x14ac:dyDescent="0.2">
      <c r="A78" s="140"/>
      <c r="B78" s="21"/>
      <c r="C78" s="21"/>
      <c r="D78" s="3"/>
      <c r="E78" s="41" t="str">
        <f>IFERROR(VLOOKUP(D78,Data!K:L,VLOOKUP('Generella inställningar'!$B$3,Data!A:B,2,FALSE),FALSE)*(1+'Generella inställningar'!$B$5),"")</f>
        <v/>
      </c>
      <c r="F78" s="30"/>
      <c r="G78" s="30"/>
      <c r="H78" s="44" t="str">
        <f t="shared" si="2"/>
        <v/>
      </c>
      <c r="I78" s="66"/>
    </row>
    <row r="79" spans="1:9" x14ac:dyDescent="0.2">
      <c r="A79" s="140"/>
      <c r="B79" s="21"/>
      <c r="C79" s="21"/>
      <c r="D79" s="3"/>
      <c r="E79" s="41" t="str">
        <f>IFERROR(VLOOKUP(D79,Data!K:L,VLOOKUP('Generella inställningar'!$B$3,Data!A:B,2,FALSE),FALSE)*(1+'Generella inställningar'!$B$5),"")</f>
        <v/>
      </c>
      <c r="F79" s="30"/>
      <c r="G79" s="30"/>
      <c r="H79" s="44" t="str">
        <f t="shared" si="2"/>
        <v/>
      </c>
      <c r="I79" s="66"/>
    </row>
    <row r="80" spans="1:9" x14ac:dyDescent="0.2">
      <c r="A80" s="140"/>
      <c r="B80" s="21"/>
      <c r="C80" s="21"/>
      <c r="D80" s="3"/>
      <c r="E80" s="41" t="str">
        <f>IFERROR(VLOOKUP(D80,Data!K:L,VLOOKUP('Generella inställningar'!$B$3,Data!A:B,2,FALSE),FALSE)*(1+'Generella inställningar'!$B$5),"")</f>
        <v/>
      </c>
      <c r="F80" s="30"/>
      <c r="G80" s="30"/>
      <c r="H80" s="44" t="str">
        <f t="shared" si="2"/>
        <v/>
      </c>
      <c r="I80" s="66"/>
    </row>
    <row r="81" spans="1:9" x14ac:dyDescent="0.2">
      <c r="A81" s="140"/>
      <c r="B81" s="21"/>
      <c r="C81" s="21"/>
      <c r="D81" s="3"/>
      <c r="E81" s="41" t="str">
        <f>IFERROR(VLOOKUP(D81,Data!K:L,VLOOKUP('Generella inställningar'!$B$3,Data!A:B,2,FALSE),FALSE)*(1+'Generella inställningar'!$B$5),"")</f>
        <v/>
      </c>
      <c r="F81" s="30"/>
      <c r="G81" s="30"/>
      <c r="H81" s="44" t="str">
        <f t="shared" si="2"/>
        <v/>
      </c>
      <c r="I81" s="66"/>
    </row>
    <row r="82" spans="1:9" x14ac:dyDescent="0.2">
      <c r="A82" s="140"/>
      <c r="B82" s="21"/>
      <c r="C82" s="21"/>
      <c r="D82" s="3"/>
      <c r="E82" s="41" t="str">
        <f>IFERROR(VLOOKUP(D82,Data!K:L,VLOOKUP('Generella inställningar'!$B$3,Data!A:B,2,FALSE),FALSE)*(1+'Generella inställningar'!$B$5),"")</f>
        <v/>
      </c>
      <c r="F82" s="30"/>
      <c r="G82" s="30"/>
      <c r="H82" s="44" t="str">
        <f t="shared" si="2"/>
        <v/>
      </c>
      <c r="I82" s="66"/>
    </row>
    <row r="83" spans="1:9" x14ac:dyDescent="0.2">
      <c r="A83" s="140"/>
      <c r="B83" s="21"/>
      <c r="C83" s="21"/>
      <c r="D83" s="3"/>
      <c r="E83" s="41" t="str">
        <f>IFERROR(VLOOKUP(D83,Data!K:L,VLOOKUP('Generella inställningar'!$B$3,Data!A:B,2,FALSE),FALSE)*(1+'Generella inställningar'!$B$5),"")</f>
        <v/>
      </c>
      <c r="F83" s="30"/>
      <c r="G83" s="30"/>
      <c r="H83" s="44" t="str">
        <f t="shared" si="2"/>
        <v/>
      </c>
      <c r="I83" s="66"/>
    </row>
    <row r="84" spans="1:9" x14ac:dyDescent="0.2">
      <c r="A84" s="140"/>
      <c r="B84" s="21"/>
      <c r="C84" s="21"/>
      <c r="D84" s="3"/>
      <c r="E84" s="41" t="str">
        <f>IFERROR(VLOOKUP(D84,Data!K:L,VLOOKUP('Generella inställningar'!$B$3,Data!A:B,2,FALSE),FALSE)*(1+'Generella inställningar'!$B$5),"")</f>
        <v/>
      </c>
      <c r="F84" s="30"/>
      <c r="G84" s="30"/>
      <c r="H84" s="44" t="str">
        <f t="shared" si="2"/>
        <v/>
      </c>
      <c r="I84" s="66"/>
    </row>
    <row r="85" spans="1:9" x14ac:dyDescent="0.2">
      <c r="A85" s="140"/>
      <c r="B85" s="21"/>
      <c r="C85" s="21"/>
      <c r="D85" s="3"/>
      <c r="E85" s="41" t="str">
        <f>IFERROR(VLOOKUP(D85,Data!K:L,VLOOKUP('Generella inställningar'!$B$3,Data!A:B,2,FALSE),FALSE)*(1+'Generella inställningar'!$B$5),"")</f>
        <v/>
      </c>
      <c r="F85" s="30"/>
      <c r="G85" s="30"/>
      <c r="H85" s="44" t="str">
        <f t="shared" si="2"/>
        <v/>
      </c>
      <c r="I85" s="66"/>
    </row>
    <row r="86" spans="1:9" x14ac:dyDescent="0.2">
      <c r="A86" s="140"/>
      <c r="B86" s="21"/>
      <c r="C86" s="21"/>
      <c r="D86" s="3"/>
      <c r="E86" s="41" t="str">
        <f>IFERROR(VLOOKUP(D86,Data!K:L,VLOOKUP('Generella inställningar'!$B$3,Data!A:B,2,FALSE),FALSE)*(1+'Generella inställningar'!$B$5),"")</f>
        <v/>
      </c>
      <c r="F86" s="30"/>
      <c r="G86" s="30"/>
      <c r="H86" s="44" t="str">
        <f t="shared" si="2"/>
        <v/>
      </c>
      <c r="I86" s="66"/>
    </row>
    <row r="87" spans="1:9" x14ac:dyDescent="0.2">
      <c r="A87" s="140"/>
      <c r="B87" s="21"/>
      <c r="C87" s="21"/>
      <c r="D87" s="3"/>
      <c r="E87" s="41" t="str">
        <f>IFERROR(VLOOKUP(D87,Data!K:L,VLOOKUP('Generella inställningar'!$B$3,Data!A:B,2,FALSE),FALSE)*(1+'Generella inställningar'!$B$5),"")</f>
        <v/>
      </c>
      <c r="F87" s="30"/>
      <c r="G87" s="30"/>
      <c r="H87" s="44" t="str">
        <f t="shared" si="2"/>
        <v/>
      </c>
      <c r="I87" s="66"/>
    </row>
    <row r="88" spans="1:9" x14ac:dyDescent="0.2">
      <c r="A88" s="140"/>
      <c r="B88" s="21"/>
      <c r="C88" s="21"/>
      <c r="D88" s="3"/>
      <c r="E88" s="41" t="str">
        <f>IFERROR(VLOOKUP(D88,Data!K:L,VLOOKUP('Generella inställningar'!$B$3,Data!A:B,2,FALSE),FALSE)*(1+'Generella inställningar'!$B$5),"")</f>
        <v/>
      </c>
      <c r="F88" s="30"/>
      <c r="G88" s="30"/>
      <c r="H88" s="44" t="str">
        <f t="shared" si="2"/>
        <v/>
      </c>
      <c r="I88" s="66"/>
    </row>
    <row r="89" spans="1:9" x14ac:dyDescent="0.2">
      <c r="A89" s="140"/>
      <c r="B89" s="21"/>
      <c r="C89" s="21"/>
      <c r="D89" s="3"/>
      <c r="E89" s="41" t="str">
        <f>IFERROR(VLOOKUP(D89,Data!K:L,VLOOKUP('Generella inställningar'!$B$3,Data!A:B,2,FALSE),FALSE)*(1+'Generella inställningar'!$B$5),"")</f>
        <v/>
      </c>
      <c r="F89" s="30"/>
      <c r="G89" s="30"/>
      <c r="H89" s="44" t="str">
        <f t="shared" si="2"/>
        <v/>
      </c>
      <c r="I89" s="66"/>
    </row>
    <row r="90" spans="1:9" x14ac:dyDescent="0.2">
      <c r="A90" s="140"/>
      <c r="B90" s="21"/>
      <c r="C90" s="21"/>
      <c r="D90" s="3"/>
      <c r="E90" s="41" t="str">
        <f>IFERROR(VLOOKUP(D90,Data!K:L,VLOOKUP('Generella inställningar'!$B$3,Data!A:B,2,FALSE),FALSE)*(1+'Generella inställningar'!$B$5),"")</f>
        <v/>
      </c>
      <c r="F90" s="30"/>
      <c r="G90" s="30"/>
      <c r="H90" s="44" t="str">
        <f t="shared" si="2"/>
        <v/>
      </c>
      <c r="I90" s="66"/>
    </row>
    <row r="91" spans="1:9" ht="15.75" customHeight="1" x14ac:dyDescent="0.2">
      <c r="A91" s="140"/>
      <c r="B91" s="21"/>
      <c r="C91" s="21"/>
      <c r="D91" s="3"/>
      <c r="E91" s="41" t="str">
        <f>IFERROR(VLOOKUP(D91,Data!K:L,VLOOKUP('Generella inställningar'!$B$3,Data!A:B,2,FALSE),FALSE)*(1+'Generella inställningar'!$B$5),"")</f>
        <v/>
      </c>
      <c r="F91" s="30"/>
      <c r="G91" s="30"/>
      <c r="H91" s="44" t="str">
        <f t="shared" si="2"/>
        <v/>
      </c>
      <c r="I91" s="66"/>
    </row>
    <row r="92" spans="1:9" x14ac:dyDescent="0.2">
      <c r="A92" s="140"/>
      <c r="B92" s="21"/>
      <c r="C92" s="21"/>
      <c r="D92" s="3"/>
      <c r="E92" s="41" t="str">
        <f>IFERROR(VLOOKUP(D92,Data!K:L,VLOOKUP('Generella inställningar'!$B$3,Data!A:B,2,FALSE),FALSE)*(1+'Generella inställningar'!$B$5),"")</f>
        <v/>
      </c>
      <c r="F92" s="30"/>
      <c r="G92" s="30"/>
      <c r="H92" s="44" t="str">
        <f t="shared" si="2"/>
        <v/>
      </c>
      <c r="I92" s="66"/>
    </row>
    <row r="93" spans="1:9" ht="15" customHeight="1" x14ac:dyDescent="0.2">
      <c r="A93" s="140"/>
      <c r="B93" s="21"/>
      <c r="C93" s="21"/>
      <c r="D93" s="3"/>
      <c r="E93" s="41" t="str">
        <f>IFERROR(VLOOKUP(D93,Data!K:L,VLOOKUP('Generella inställningar'!$B$3,Data!A:B,2,FALSE),FALSE)*(1+'Generella inställningar'!$B$5),"")</f>
        <v/>
      </c>
      <c r="F93" s="30"/>
      <c r="G93" s="30"/>
      <c r="H93" s="44" t="str">
        <f t="shared" si="2"/>
        <v/>
      </c>
      <c r="I93" s="66"/>
    </row>
    <row r="94" spans="1:9" x14ac:dyDescent="0.2">
      <c r="A94" s="140"/>
      <c r="B94" s="21"/>
      <c r="C94" s="21"/>
      <c r="D94" s="3"/>
      <c r="E94" s="41" t="str">
        <f>IFERROR(VLOOKUP(D94,Data!K:L,VLOOKUP('Generella inställningar'!$B$3,Data!A:B,2,FALSE),FALSE)*(1+'Generella inställningar'!$B$5),"")</f>
        <v/>
      </c>
      <c r="F94" s="30"/>
      <c r="G94" s="30"/>
      <c r="H94" s="44" t="str">
        <f t="shared" si="2"/>
        <v/>
      </c>
      <c r="I94" s="66"/>
    </row>
    <row r="95" spans="1:9" x14ac:dyDescent="0.2">
      <c r="A95" s="140"/>
      <c r="B95" s="21"/>
      <c r="C95" s="21"/>
      <c r="D95" s="3"/>
      <c r="E95" s="41" t="str">
        <f>IFERROR(VLOOKUP(D95,Data!K:L,VLOOKUP('Generella inställningar'!$B$3,Data!A:B,2,FALSE),FALSE)*(1+'Generella inställningar'!$B$5),"")</f>
        <v/>
      </c>
      <c r="F95" s="30"/>
      <c r="G95" s="30"/>
      <c r="H95" s="44" t="str">
        <f t="shared" si="2"/>
        <v/>
      </c>
      <c r="I95" s="66"/>
    </row>
    <row r="96" spans="1:9" x14ac:dyDescent="0.2">
      <c r="A96" s="140"/>
      <c r="B96" s="21"/>
      <c r="C96" s="21"/>
      <c r="D96" s="3"/>
      <c r="E96" s="41" t="str">
        <f>IFERROR(VLOOKUP(D96,Data!K:L,VLOOKUP('Generella inställningar'!$B$3,Data!A:B,2,FALSE),FALSE)*(1+'Generella inställningar'!$B$5),"")</f>
        <v/>
      </c>
      <c r="F96" s="30"/>
      <c r="G96" s="30"/>
      <c r="H96" s="44" t="str">
        <f t="shared" si="2"/>
        <v/>
      </c>
      <c r="I96" s="66"/>
    </row>
    <row r="97" spans="1:9" x14ac:dyDescent="0.2">
      <c r="A97" s="140"/>
      <c r="B97" s="21"/>
      <c r="C97" s="21"/>
      <c r="D97" s="3"/>
      <c r="E97" s="41" t="str">
        <f>IFERROR(VLOOKUP(D97,Data!K:L,VLOOKUP('Generella inställningar'!$B$3,Data!A:B,2,FALSE),FALSE)*(1+'Generella inställningar'!$B$5),"")</f>
        <v/>
      </c>
      <c r="F97" s="30"/>
      <c r="G97" s="30"/>
      <c r="H97" s="44" t="str">
        <f t="shared" si="2"/>
        <v/>
      </c>
      <c r="I97" s="66"/>
    </row>
    <row r="98" spans="1:9" x14ac:dyDescent="0.2">
      <c r="A98" s="145"/>
      <c r="B98" s="145"/>
      <c r="C98" s="146"/>
      <c r="D98" s="147"/>
      <c r="E98" s="145"/>
      <c r="F98" s="146"/>
      <c r="G98" s="146"/>
      <c r="H98" s="148"/>
      <c r="I98" s="145"/>
    </row>
  </sheetData>
  <sheetProtection algorithmName="SHA-512" hashValue="Qrx0xBp7WPpOs6cZRD7tqlWZ6hKdT7FFH53liYDqwt1fsLlNKOkN2UBV7FhyMz40CPlQNF8QjY6wTUNRwtLqUw==" saltValue="VJmQzwpz0ruzmwtD1jf9WQ==" spinCount="100000" sheet="1" formatColumns="0" formatRows="0"/>
  <mergeCells count="4">
    <mergeCell ref="D3:F3"/>
    <mergeCell ref="A1:I1"/>
    <mergeCell ref="A2:I2"/>
    <mergeCell ref="A3:C3"/>
  </mergeCells>
  <dataValidations count="4">
    <dataValidation type="list" allowBlank="1" showInputMessage="1" showErrorMessage="1" errorTitle="Välj ett av alternativen" error="Tryck på avbryt-knappen,_x000a_välj därefter ett av alternativen_x000a_i rulllistan." sqref="D5:D97" xr:uid="{A5000E65-99FB-4B1A-B890-93CCFF9D473F}">
      <formula1>INDIRECT(TimloneGruppNamn)</formula1>
    </dataValidation>
    <dataValidation type="whole" allowBlank="1" showInputMessage="1" showErrorMessage="1" sqref="F5:F97" xr:uid="{E9785B5C-2C19-4A94-BBBB-3D4B23F0E7C9}">
      <formula1>0</formula1>
      <formula2>100</formula2>
    </dataValidation>
    <dataValidation type="whole" allowBlank="1" showInputMessage="1" showErrorMessage="1" sqref="G5:G97" xr:uid="{B1E3D8B4-A720-4B4B-ACB9-E9C5206BB050}">
      <formula1>0</formula1>
      <formula2>50</formula2>
    </dataValidation>
    <dataValidation type="list" allowBlank="1" showInputMessage="1" showErrorMessage="1" sqref="A5:A97" xr:uid="{32E42FF9-C42C-4C7D-95B2-3179147A347B}">
      <formula1>mfbiaap</formula1>
    </dataValidation>
  </dataValidations>
  <pageMargins left="0.7" right="0.7" top="0.75" bottom="0.75" header="0.3" footer="0.3"/>
  <pageSetup paperSize="9" scale="69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BCBDC3-9C36-4F88-B0E0-B57D61CD715D}">
          <x14:formula1>
            <xm:f>Data!$S$1:$S$3</xm:f>
          </x14:formula1>
          <xm:sqref>I5:I97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8B95-6781-48DF-982E-2631271113DF}">
  <sheetPr>
    <pageSetUpPr fitToPage="1"/>
  </sheetPr>
  <dimension ref="A1:U101"/>
  <sheetViews>
    <sheetView showGridLines="0" zoomScaleNormal="100" workbookViewId="0">
      <selection activeCell="A4" sqref="A4:I96"/>
    </sheetView>
  </sheetViews>
  <sheetFormatPr baseColWidth="10" defaultColWidth="0" defaultRowHeight="15" zeroHeight="1" x14ac:dyDescent="0.2"/>
  <cols>
    <col min="1" max="1" width="23.5" style="2" customWidth="1"/>
    <col min="2" max="2" width="40.33203125" style="2" bestFit="1" customWidth="1"/>
    <col min="3" max="3" width="40.33203125" style="2" customWidth="1"/>
    <col min="4" max="4" width="37.33203125" style="2" customWidth="1"/>
    <col min="5" max="5" width="19.6640625" style="6" customWidth="1"/>
    <col min="6" max="6" width="16.6640625" style="6" bestFit="1" customWidth="1"/>
    <col min="7" max="7" width="14.33203125" style="6" customWidth="1"/>
    <col min="8" max="8" width="17.33203125" style="2" bestFit="1" customWidth="1"/>
    <col min="9" max="9" width="28.5" style="2" customWidth="1"/>
    <col min="10" max="10" width="12" style="2" hidden="1"/>
    <col min="11" max="11" width="9.33203125" style="2" hidden="1"/>
    <col min="12" max="12" width="13" style="2" hidden="1"/>
    <col min="13" max="13" width="24.6640625" style="2" hidden="1"/>
    <col min="14" max="14" width="8.6640625" style="2" hidden="1"/>
    <col min="15" max="15" width="38.5" style="2" hidden="1"/>
    <col min="16" max="16" width="24" style="2" hidden="1"/>
    <col min="17" max="17" width="32" style="2" hidden="1"/>
    <col min="18" max="18" width="8.6640625" style="2" hidden="1"/>
    <col min="19" max="19" width="13.5" style="2" hidden="1"/>
    <col min="20" max="20" width="10.33203125" style="2" hidden="1"/>
    <col min="21" max="21" width="14.6640625" style="2" hidden="1"/>
    <col min="22" max="16384" width="8.6640625" style="2" hidden="1"/>
  </cols>
  <sheetData>
    <row r="1" spans="1:9" ht="49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</row>
    <row r="2" spans="1:9" x14ac:dyDescent="0.2">
      <c r="A2" s="162" t="s">
        <v>238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2">
      <c r="A3" s="176"/>
      <c r="B3" s="176"/>
      <c r="C3" s="176"/>
      <c r="D3" s="176"/>
      <c r="E3" s="177"/>
      <c r="F3" s="105" t="s">
        <v>13</v>
      </c>
      <c r="G3" s="106"/>
      <c r="H3" s="46">
        <f>SUM(H5:H95)</f>
        <v>0</v>
      </c>
    </row>
    <row r="4" spans="1:9" x14ac:dyDescent="0.2">
      <c r="A4" s="141" t="s">
        <v>59</v>
      </c>
      <c r="B4" s="150" t="s">
        <v>16</v>
      </c>
      <c r="C4" s="151" t="s">
        <v>63</v>
      </c>
      <c r="D4" s="152" t="s">
        <v>248</v>
      </c>
      <c r="E4" s="152" t="s">
        <v>249</v>
      </c>
      <c r="F4" s="152" t="s">
        <v>250</v>
      </c>
      <c r="G4" s="153" t="s">
        <v>251</v>
      </c>
      <c r="H4" s="143" t="s">
        <v>22</v>
      </c>
      <c r="I4" s="144" t="s">
        <v>165</v>
      </c>
    </row>
    <row r="5" spans="1:9" x14ac:dyDescent="0.2">
      <c r="A5" s="149"/>
      <c r="B5" s="4"/>
      <c r="C5" s="76"/>
      <c r="D5" s="77"/>
      <c r="E5" s="77"/>
      <c r="F5" s="77"/>
      <c r="G5" s="78"/>
      <c r="H5" s="67"/>
      <c r="I5" s="66"/>
    </row>
    <row r="6" spans="1:9" x14ac:dyDescent="0.2">
      <c r="A6" s="149"/>
      <c r="B6" s="4"/>
      <c r="C6" s="76"/>
      <c r="D6" s="77"/>
      <c r="E6" s="77"/>
      <c r="F6" s="77"/>
      <c r="G6" s="78"/>
      <c r="H6" s="67"/>
      <c r="I6" s="66"/>
    </row>
    <row r="7" spans="1:9" x14ac:dyDescent="0.2">
      <c r="A7" s="149"/>
      <c r="B7" s="4"/>
      <c r="C7" s="76"/>
      <c r="D7" s="77"/>
      <c r="E7" s="77"/>
      <c r="F7" s="77"/>
      <c r="G7" s="78"/>
      <c r="H7" s="67"/>
      <c r="I7" s="66"/>
    </row>
    <row r="8" spans="1:9" x14ac:dyDescent="0.2">
      <c r="A8" s="149"/>
      <c r="B8" s="4"/>
      <c r="C8" s="76"/>
      <c r="D8" s="77"/>
      <c r="E8" s="77"/>
      <c r="F8" s="77"/>
      <c r="G8" s="78"/>
      <c r="H8" s="67"/>
      <c r="I8" s="66"/>
    </row>
    <row r="9" spans="1:9" x14ac:dyDescent="0.2">
      <c r="A9" s="149"/>
      <c r="B9" s="4"/>
      <c r="C9" s="76"/>
      <c r="D9" s="77"/>
      <c r="E9" s="77"/>
      <c r="F9" s="77"/>
      <c r="G9" s="78"/>
      <c r="H9" s="67"/>
      <c r="I9" s="66"/>
    </row>
    <row r="10" spans="1:9" x14ac:dyDescent="0.2">
      <c r="A10" s="149"/>
      <c r="B10" s="4"/>
      <c r="C10" s="76"/>
      <c r="D10" s="77"/>
      <c r="E10" s="77"/>
      <c r="F10" s="77"/>
      <c r="G10" s="78"/>
      <c r="H10" s="67"/>
      <c r="I10" s="66"/>
    </row>
    <row r="11" spans="1:9" x14ac:dyDescent="0.2">
      <c r="A11" s="149"/>
      <c r="B11" s="4"/>
      <c r="C11" s="76"/>
      <c r="D11" s="77"/>
      <c r="E11" s="77"/>
      <c r="F11" s="77"/>
      <c r="G11" s="78"/>
      <c r="H11" s="67"/>
      <c r="I11" s="66"/>
    </row>
    <row r="12" spans="1:9" x14ac:dyDescent="0.2">
      <c r="A12" s="149"/>
      <c r="B12" s="4"/>
      <c r="C12" s="76"/>
      <c r="D12" s="77"/>
      <c r="E12" s="77"/>
      <c r="F12" s="77"/>
      <c r="G12" s="78"/>
      <c r="H12" s="67"/>
      <c r="I12" s="66"/>
    </row>
    <row r="13" spans="1:9" x14ac:dyDescent="0.2">
      <c r="A13" s="149"/>
      <c r="B13" s="4"/>
      <c r="C13" s="76"/>
      <c r="D13" s="77"/>
      <c r="E13" s="77"/>
      <c r="F13" s="77"/>
      <c r="G13" s="78"/>
      <c r="H13" s="67"/>
      <c r="I13" s="66"/>
    </row>
    <row r="14" spans="1:9" x14ac:dyDescent="0.2">
      <c r="A14" s="149"/>
      <c r="B14" s="4"/>
      <c r="C14" s="76"/>
      <c r="D14" s="77"/>
      <c r="E14" s="77"/>
      <c r="F14" s="77"/>
      <c r="G14" s="78"/>
      <c r="H14" s="67"/>
      <c r="I14" s="66"/>
    </row>
    <row r="15" spans="1:9" x14ac:dyDescent="0.2">
      <c r="A15" s="149"/>
      <c r="B15" s="4"/>
      <c r="C15" s="76"/>
      <c r="D15" s="77"/>
      <c r="E15" s="77"/>
      <c r="F15" s="77"/>
      <c r="G15" s="78"/>
      <c r="H15" s="67"/>
      <c r="I15" s="66"/>
    </row>
    <row r="16" spans="1:9" x14ac:dyDescent="0.2">
      <c r="A16" s="149"/>
      <c r="B16" s="4"/>
      <c r="C16" s="76"/>
      <c r="D16" s="77"/>
      <c r="E16" s="77"/>
      <c r="F16" s="77"/>
      <c r="G16" s="78"/>
      <c r="H16" s="67"/>
      <c r="I16" s="66"/>
    </row>
    <row r="17" spans="1:9" x14ac:dyDescent="0.2">
      <c r="A17" s="149"/>
      <c r="B17" s="4"/>
      <c r="C17" s="76"/>
      <c r="D17" s="77"/>
      <c r="E17" s="77"/>
      <c r="F17" s="77"/>
      <c r="G17" s="78"/>
      <c r="H17" s="67"/>
      <c r="I17" s="66"/>
    </row>
    <row r="18" spans="1:9" x14ac:dyDescent="0.2">
      <c r="A18" s="149"/>
      <c r="B18" s="4"/>
      <c r="C18" s="76"/>
      <c r="D18" s="77"/>
      <c r="E18" s="77"/>
      <c r="F18" s="77"/>
      <c r="G18" s="78"/>
      <c r="H18" s="67"/>
      <c r="I18" s="66"/>
    </row>
    <row r="19" spans="1:9" x14ac:dyDescent="0.2">
      <c r="A19" s="149"/>
      <c r="B19" s="4"/>
      <c r="C19" s="76"/>
      <c r="D19" s="77"/>
      <c r="E19" s="77"/>
      <c r="F19" s="77"/>
      <c r="G19" s="78"/>
      <c r="H19" s="67"/>
      <c r="I19" s="66"/>
    </row>
    <row r="20" spans="1:9" x14ac:dyDescent="0.2">
      <c r="A20" s="149"/>
      <c r="B20" s="4"/>
      <c r="C20" s="76"/>
      <c r="D20" s="77"/>
      <c r="E20" s="77"/>
      <c r="F20" s="77"/>
      <c r="G20" s="78"/>
      <c r="H20" s="67"/>
      <c r="I20" s="66"/>
    </row>
    <row r="21" spans="1:9" x14ac:dyDescent="0.2">
      <c r="A21" s="149"/>
      <c r="B21" s="4"/>
      <c r="C21" s="76"/>
      <c r="D21" s="77"/>
      <c r="E21" s="77"/>
      <c r="F21" s="77"/>
      <c r="G21" s="78"/>
      <c r="H21" s="67"/>
      <c r="I21" s="66"/>
    </row>
    <row r="22" spans="1:9" x14ac:dyDescent="0.2">
      <c r="A22" s="149"/>
      <c r="B22" s="4"/>
      <c r="C22" s="76"/>
      <c r="D22" s="77"/>
      <c r="E22" s="77"/>
      <c r="F22" s="77"/>
      <c r="G22" s="78"/>
      <c r="H22" s="67"/>
      <c r="I22" s="66"/>
    </row>
    <row r="23" spans="1:9" x14ac:dyDescent="0.2">
      <c r="A23" s="149"/>
      <c r="B23" s="4"/>
      <c r="C23" s="76"/>
      <c r="D23" s="77"/>
      <c r="E23" s="77"/>
      <c r="F23" s="77"/>
      <c r="G23" s="78"/>
      <c r="H23" s="67"/>
      <c r="I23" s="66"/>
    </row>
    <row r="24" spans="1:9" x14ac:dyDescent="0.2">
      <c r="A24" s="149"/>
      <c r="B24" s="4"/>
      <c r="C24" s="76"/>
      <c r="D24" s="77"/>
      <c r="E24" s="77"/>
      <c r="F24" s="77"/>
      <c r="G24" s="78"/>
      <c r="H24" s="67"/>
      <c r="I24" s="66"/>
    </row>
    <row r="25" spans="1:9" x14ac:dyDescent="0.2">
      <c r="A25" s="149"/>
      <c r="B25" s="4"/>
      <c r="C25" s="76"/>
      <c r="D25" s="77"/>
      <c r="E25" s="77"/>
      <c r="F25" s="77"/>
      <c r="G25" s="78"/>
      <c r="H25" s="67"/>
      <c r="I25" s="66"/>
    </row>
    <row r="26" spans="1:9" x14ac:dyDescent="0.2">
      <c r="A26" s="149"/>
      <c r="B26" s="4"/>
      <c r="C26" s="76"/>
      <c r="D26" s="77"/>
      <c r="E26" s="77"/>
      <c r="F26" s="77"/>
      <c r="G26" s="78"/>
      <c r="H26" s="67"/>
      <c r="I26" s="66"/>
    </row>
    <row r="27" spans="1:9" x14ac:dyDescent="0.2">
      <c r="A27" s="149"/>
      <c r="B27" s="4"/>
      <c r="C27" s="76"/>
      <c r="D27" s="77"/>
      <c r="E27" s="77"/>
      <c r="F27" s="77"/>
      <c r="G27" s="78"/>
      <c r="H27" s="67"/>
      <c r="I27" s="66"/>
    </row>
    <row r="28" spans="1:9" x14ac:dyDescent="0.2">
      <c r="A28" s="149"/>
      <c r="B28" s="4"/>
      <c r="C28" s="76"/>
      <c r="D28" s="77"/>
      <c r="E28" s="77"/>
      <c r="F28" s="77"/>
      <c r="G28" s="78"/>
      <c r="H28" s="67"/>
      <c r="I28" s="66"/>
    </row>
    <row r="29" spans="1:9" x14ac:dyDescent="0.2">
      <c r="A29" s="149"/>
      <c r="B29" s="4"/>
      <c r="C29" s="76"/>
      <c r="D29" s="77"/>
      <c r="E29" s="77"/>
      <c r="F29" s="77"/>
      <c r="G29" s="78"/>
      <c r="H29" s="67"/>
      <c r="I29" s="66"/>
    </row>
    <row r="30" spans="1:9" x14ac:dyDescent="0.2">
      <c r="A30" s="149"/>
      <c r="B30" s="4"/>
      <c r="C30" s="76"/>
      <c r="D30" s="77"/>
      <c r="E30" s="77"/>
      <c r="F30" s="77"/>
      <c r="G30" s="78"/>
      <c r="H30" s="67"/>
      <c r="I30" s="66"/>
    </row>
    <row r="31" spans="1:9" x14ac:dyDescent="0.2">
      <c r="A31" s="149"/>
      <c r="B31" s="4"/>
      <c r="C31" s="76"/>
      <c r="D31" s="77"/>
      <c r="E31" s="77"/>
      <c r="F31" s="77"/>
      <c r="G31" s="78"/>
      <c r="H31" s="67"/>
      <c r="I31" s="66"/>
    </row>
    <row r="32" spans="1:9" x14ac:dyDescent="0.2">
      <c r="A32" s="149"/>
      <c r="B32" s="4"/>
      <c r="C32" s="76"/>
      <c r="D32" s="77"/>
      <c r="E32" s="77"/>
      <c r="F32" s="77"/>
      <c r="G32" s="78"/>
      <c r="H32" s="67"/>
      <c r="I32" s="66"/>
    </row>
    <row r="33" spans="1:9" x14ac:dyDescent="0.2">
      <c r="A33" s="149"/>
      <c r="B33" s="4"/>
      <c r="C33" s="76"/>
      <c r="D33" s="77"/>
      <c r="E33" s="77"/>
      <c r="F33" s="77"/>
      <c r="G33" s="78"/>
      <c r="H33" s="67"/>
      <c r="I33" s="66"/>
    </row>
    <row r="34" spans="1:9" x14ac:dyDescent="0.2">
      <c r="A34" s="149"/>
      <c r="B34" s="4"/>
      <c r="C34" s="76"/>
      <c r="D34" s="77"/>
      <c r="E34" s="77"/>
      <c r="F34" s="77"/>
      <c r="G34" s="78"/>
      <c r="H34" s="67"/>
      <c r="I34" s="66"/>
    </row>
    <row r="35" spans="1:9" x14ac:dyDescent="0.2">
      <c r="A35" s="149"/>
      <c r="B35" s="4"/>
      <c r="C35" s="76"/>
      <c r="D35" s="77"/>
      <c r="E35" s="77"/>
      <c r="F35" s="77"/>
      <c r="G35" s="78"/>
      <c r="H35" s="67"/>
      <c r="I35" s="66"/>
    </row>
    <row r="36" spans="1:9" x14ac:dyDescent="0.2">
      <c r="A36" s="149"/>
      <c r="B36" s="4"/>
      <c r="C36" s="76"/>
      <c r="D36" s="77"/>
      <c r="E36" s="77"/>
      <c r="F36" s="77"/>
      <c r="G36" s="78"/>
      <c r="H36" s="67"/>
      <c r="I36" s="66"/>
    </row>
    <row r="37" spans="1:9" x14ac:dyDescent="0.2">
      <c r="A37" s="149"/>
      <c r="B37" s="4"/>
      <c r="C37" s="76"/>
      <c r="D37" s="77"/>
      <c r="E37" s="77"/>
      <c r="F37" s="77"/>
      <c r="G37" s="78"/>
      <c r="H37" s="67"/>
      <c r="I37" s="66"/>
    </row>
    <row r="38" spans="1:9" x14ac:dyDescent="0.2">
      <c r="A38" s="149"/>
      <c r="B38" s="4"/>
      <c r="C38" s="76"/>
      <c r="D38" s="77"/>
      <c r="E38" s="77"/>
      <c r="F38" s="77"/>
      <c r="G38" s="78"/>
      <c r="H38" s="67"/>
      <c r="I38" s="66"/>
    </row>
    <row r="39" spans="1:9" x14ac:dyDescent="0.2">
      <c r="A39" s="149"/>
      <c r="B39" s="4"/>
      <c r="C39" s="76"/>
      <c r="D39" s="77"/>
      <c r="E39" s="77"/>
      <c r="F39" s="77"/>
      <c r="G39" s="78"/>
      <c r="H39" s="67"/>
      <c r="I39" s="66"/>
    </row>
    <row r="40" spans="1:9" x14ac:dyDescent="0.2">
      <c r="A40" s="149"/>
      <c r="B40" s="4"/>
      <c r="C40" s="76"/>
      <c r="D40" s="77"/>
      <c r="E40" s="77"/>
      <c r="F40" s="77"/>
      <c r="G40" s="78"/>
      <c r="H40" s="67"/>
      <c r="I40" s="66"/>
    </row>
    <row r="41" spans="1:9" x14ac:dyDescent="0.2">
      <c r="A41" s="149"/>
      <c r="B41" s="4"/>
      <c r="C41" s="76"/>
      <c r="D41" s="77"/>
      <c r="E41" s="77"/>
      <c r="F41" s="77"/>
      <c r="G41" s="78"/>
      <c r="H41" s="67"/>
      <c r="I41" s="66"/>
    </row>
    <row r="42" spans="1:9" x14ac:dyDescent="0.2">
      <c r="A42" s="149"/>
      <c r="B42" s="4"/>
      <c r="C42" s="76"/>
      <c r="D42" s="77"/>
      <c r="E42" s="77"/>
      <c r="F42" s="77"/>
      <c r="G42" s="78"/>
      <c r="H42" s="67"/>
      <c r="I42" s="66"/>
    </row>
    <row r="43" spans="1:9" x14ac:dyDescent="0.2">
      <c r="A43" s="149"/>
      <c r="B43" s="4"/>
      <c r="C43" s="76"/>
      <c r="D43" s="77"/>
      <c r="E43" s="77"/>
      <c r="F43" s="77"/>
      <c r="G43" s="78"/>
      <c r="H43" s="67"/>
      <c r="I43" s="66"/>
    </row>
    <row r="44" spans="1:9" x14ac:dyDescent="0.2">
      <c r="A44" s="149"/>
      <c r="B44" s="4"/>
      <c r="C44" s="76"/>
      <c r="D44" s="77"/>
      <c r="E44" s="77"/>
      <c r="F44" s="77"/>
      <c r="G44" s="78"/>
      <c r="H44" s="67"/>
      <c r="I44" s="66"/>
    </row>
    <row r="45" spans="1:9" x14ac:dyDescent="0.2">
      <c r="A45" s="149"/>
      <c r="B45" s="4"/>
      <c r="C45" s="76"/>
      <c r="D45" s="77"/>
      <c r="E45" s="77"/>
      <c r="F45" s="77"/>
      <c r="G45" s="78"/>
      <c r="H45" s="67"/>
      <c r="I45" s="66"/>
    </row>
    <row r="46" spans="1:9" x14ac:dyDescent="0.2">
      <c r="A46" s="149"/>
      <c r="B46" s="4"/>
      <c r="C46" s="76"/>
      <c r="D46" s="77"/>
      <c r="E46" s="77"/>
      <c r="F46" s="77"/>
      <c r="G46" s="78"/>
      <c r="H46" s="67"/>
      <c r="I46" s="66"/>
    </row>
    <row r="47" spans="1:9" x14ac:dyDescent="0.2">
      <c r="A47" s="149"/>
      <c r="B47" s="4"/>
      <c r="C47" s="76"/>
      <c r="D47" s="77"/>
      <c r="E47" s="77"/>
      <c r="F47" s="77"/>
      <c r="G47" s="78"/>
      <c r="H47" s="67"/>
      <c r="I47" s="66"/>
    </row>
    <row r="48" spans="1:9" x14ac:dyDescent="0.2">
      <c r="A48" s="149"/>
      <c r="B48" s="4"/>
      <c r="C48" s="76"/>
      <c r="D48" s="77"/>
      <c r="E48" s="77"/>
      <c r="F48" s="77"/>
      <c r="G48" s="78"/>
      <c r="H48" s="67"/>
      <c r="I48" s="66"/>
    </row>
    <row r="49" spans="1:9" x14ac:dyDescent="0.2">
      <c r="A49" s="149"/>
      <c r="B49" s="4"/>
      <c r="C49" s="76"/>
      <c r="D49" s="77"/>
      <c r="E49" s="77"/>
      <c r="F49" s="77"/>
      <c r="G49" s="78"/>
      <c r="H49" s="67"/>
      <c r="I49" s="66"/>
    </row>
    <row r="50" spans="1:9" x14ac:dyDescent="0.2">
      <c r="A50" s="149"/>
      <c r="B50" s="4"/>
      <c r="C50" s="76"/>
      <c r="D50" s="77"/>
      <c r="E50" s="77"/>
      <c r="F50" s="77"/>
      <c r="G50" s="78"/>
      <c r="H50" s="67"/>
      <c r="I50" s="66"/>
    </row>
    <row r="51" spans="1:9" x14ac:dyDescent="0.2">
      <c r="A51" s="149"/>
      <c r="B51" s="4"/>
      <c r="C51" s="76"/>
      <c r="D51" s="77"/>
      <c r="E51" s="77"/>
      <c r="F51" s="77"/>
      <c r="G51" s="78"/>
      <c r="H51" s="67"/>
      <c r="I51" s="66"/>
    </row>
    <row r="52" spans="1:9" x14ac:dyDescent="0.2">
      <c r="A52" s="149"/>
      <c r="B52" s="4"/>
      <c r="C52" s="76"/>
      <c r="D52" s="77"/>
      <c r="E52" s="77"/>
      <c r="F52" s="77"/>
      <c r="G52" s="78"/>
      <c r="H52" s="67"/>
      <c r="I52" s="66"/>
    </row>
    <row r="53" spans="1:9" x14ac:dyDescent="0.2">
      <c r="A53" s="149"/>
      <c r="B53" s="4"/>
      <c r="C53" s="76"/>
      <c r="D53" s="77"/>
      <c r="E53" s="77"/>
      <c r="F53" s="77"/>
      <c r="G53" s="78"/>
      <c r="H53" s="67"/>
      <c r="I53" s="66"/>
    </row>
    <row r="54" spans="1:9" x14ac:dyDescent="0.2">
      <c r="A54" s="149"/>
      <c r="B54" s="4"/>
      <c r="C54" s="76"/>
      <c r="D54" s="77"/>
      <c r="E54" s="77"/>
      <c r="F54" s="77"/>
      <c r="G54" s="78"/>
      <c r="H54" s="67"/>
      <c r="I54" s="66"/>
    </row>
    <row r="55" spans="1:9" x14ac:dyDescent="0.2">
      <c r="A55" s="149"/>
      <c r="B55" s="4"/>
      <c r="C55" s="76"/>
      <c r="D55" s="77"/>
      <c r="E55" s="77"/>
      <c r="F55" s="77"/>
      <c r="G55" s="78"/>
      <c r="H55" s="67"/>
      <c r="I55" s="66"/>
    </row>
    <row r="56" spans="1:9" x14ac:dyDescent="0.2">
      <c r="A56" s="149"/>
      <c r="B56" s="4"/>
      <c r="C56" s="76"/>
      <c r="D56" s="77"/>
      <c r="E56" s="77"/>
      <c r="F56" s="77"/>
      <c r="G56" s="78"/>
      <c r="H56" s="67"/>
      <c r="I56" s="66"/>
    </row>
    <row r="57" spans="1:9" x14ac:dyDescent="0.2">
      <c r="A57" s="149"/>
      <c r="B57" s="4"/>
      <c r="C57" s="76"/>
      <c r="D57" s="77"/>
      <c r="E57" s="77"/>
      <c r="F57" s="77"/>
      <c r="G57" s="78"/>
      <c r="H57" s="67"/>
      <c r="I57" s="66"/>
    </row>
    <row r="58" spans="1:9" x14ac:dyDescent="0.2">
      <c r="A58" s="149"/>
      <c r="B58" s="4"/>
      <c r="C58" s="76"/>
      <c r="D58" s="77"/>
      <c r="E58" s="77"/>
      <c r="F58" s="77"/>
      <c r="G58" s="78"/>
      <c r="H58" s="67"/>
      <c r="I58" s="66"/>
    </row>
    <row r="59" spans="1:9" x14ac:dyDescent="0.2">
      <c r="A59" s="149"/>
      <c r="B59" s="4"/>
      <c r="C59" s="76"/>
      <c r="D59" s="77"/>
      <c r="E59" s="77"/>
      <c r="F59" s="77"/>
      <c r="G59" s="78"/>
      <c r="H59" s="67"/>
      <c r="I59" s="66"/>
    </row>
    <row r="60" spans="1:9" x14ac:dyDescent="0.2">
      <c r="A60" s="149"/>
      <c r="B60" s="4"/>
      <c r="C60" s="76"/>
      <c r="D60" s="77"/>
      <c r="E60" s="77"/>
      <c r="F60" s="77"/>
      <c r="G60" s="78"/>
      <c r="H60" s="67"/>
      <c r="I60" s="66"/>
    </row>
    <row r="61" spans="1:9" x14ac:dyDescent="0.2">
      <c r="A61" s="149"/>
      <c r="B61" s="4"/>
      <c r="C61" s="76"/>
      <c r="D61" s="77"/>
      <c r="E61" s="77"/>
      <c r="F61" s="77"/>
      <c r="G61" s="78"/>
      <c r="H61" s="67"/>
      <c r="I61" s="66"/>
    </row>
    <row r="62" spans="1:9" x14ac:dyDescent="0.2">
      <c r="A62" s="149"/>
      <c r="B62" s="4"/>
      <c r="C62" s="76"/>
      <c r="D62" s="77"/>
      <c r="E62" s="77"/>
      <c r="F62" s="77"/>
      <c r="G62" s="78"/>
      <c r="H62" s="67"/>
      <c r="I62" s="66"/>
    </row>
    <row r="63" spans="1:9" x14ac:dyDescent="0.2">
      <c r="A63" s="149"/>
      <c r="B63" s="4"/>
      <c r="C63" s="76"/>
      <c r="D63" s="77"/>
      <c r="E63" s="77"/>
      <c r="F63" s="77"/>
      <c r="G63" s="78"/>
      <c r="H63" s="67"/>
      <c r="I63" s="66"/>
    </row>
    <row r="64" spans="1:9" x14ac:dyDescent="0.2">
      <c r="A64" s="149"/>
      <c r="B64" s="4"/>
      <c r="C64" s="76"/>
      <c r="D64" s="77"/>
      <c r="E64" s="77"/>
      <c r="F64" s="77"/>
      <c r="G64" s="78"/>
      <c r="H64" s="67"/>
      <c r="I64" s="66"/>
    </row>
    <row r="65" spans="1:9" x14ac:dyDescent="0.2">
      <c r="A65" s="149"/>
      <c r="B65" s="4"/>
      <c r="C65" s="76"/>
      <c r="D65" s="77"/>
      <c r="E65" s="77"/>
      <c r="F65" s="77"/>
      <c r="G65" s="78"/>
      <c r="H65" s="67"/>
      <c r="I65" s="66"/>
    </row>
    <row r="66" spans="1:9" x14ac:dyDescent="0.2">
      <c r="A66" s="149"/>
      <c r="B66" s="4"/>
      <c r="C66" s="76"/>
      <c r="D66" s="77"/>
      <c r="E66" s="77"/>
      <c r="F66" s="77"/>
      <c r="G66" s="78"/>
      <c r="H66" s="67"/>
      <c r="I66" s="66"/>
    </row>
    <row r="67" spans="1:9" x14ac:dyDescent="0.2">
      <c r="A67" s="149"/>
      <c r="B67" s="4"/>
      <c r="C67" s="76"/>
      <c r="D67" s="77"/>
      <c r="E67" s="77"/>
      <c r="F67" s="77"/>
      <c r="G67" s="78"/>
      <c r="H67" s="67"/>
      <c r="I67" s="66"/>
    </row>
    <row r="68" spans="1:9" x14ac:dyDescent="0.2">
      <c r="A68" s="149"/>
      <c r="B68" s="4"/>
      <c r="C68" s="76"/>
      <c r="D68" s="77"/>
      <c r="E68" s="77"/>
      <c r="F68" s="77"/>
      <c r="G68" s="78"/>
      <c r="H68" s="67"/>
      <c r="I68" s="66"/>
    </row>
    <row r="69" spans="1:9" x14ac:dyDescent="0.2">
      <c r="A69" s="149"/>
      <c r="B69" s="4"/>
      <c r="C69" s="76"/>
      <c r="D69" s="77"/>
      <c r="E69" s="77"/>
      <c r="F69" s="77"/>
      <c r="G69" s="78"/>
      <c r="H69" s="67"/>
      <c r="I69" s="66"/>
    </row>
    <row r="70" spans="1:9" x14ac:dyDescent="0.2">
      <c r="A70" s="149"/>
      <c r="B70" s="4"/>
      <c r="C70" s="76"/>
      <c r="D70" s="77"/>
      <c r="E70" s="77"/>
      <c r="F70" s="77"/>
      <c r="G70" s="78"/>
      <c r="H70" s="67"/>
      <c r="I70" s="66"/>
    </row>
    <row r="71" spans="1:9" x14ac:dyDescent="0.2">
      <c r="A71" s="149"/>
      <c r="B71" s="4"/>
      <c r="C71" s="76"/>
      <c r="D71" s="77"/>
      <c r="E71" s="77"/>
      <c r="F71" s="77"/>
      <c r="G71" s="78"/>
      <c r="H71" s="67"/>
      <c r="I71" s="66"/>
    </row>
    <row r="72" spans="1:9" x14ac:dyDescent="0.2">
      <c r="A72" s="149"/>
      <c r="B72" s="4"/>
      <c r="C72" s="76"/>
      <c r="D72" s="77"/>
      <c r="E72" s="77"/>
      <c r="F72" s="77"/>
      <c r="G72" s="78"/>
      <c r="H72" s="67"/>
      <c r="I72" s="66"/>
    </row>
    <row r="73" spans="1:9" x14ac:dyDescent="0.2">
      <c r="A73" s="149"/>
      <c r="B73" s="4"/>
      <c r="C73" s="76"/>
      <c r="D73" s="77"/>
      <c r="E73" s="77"/>
      <c r="F73" s="77"/>
      <c r="G73" s="78"/>
      <c r="H73" s="67"/>
      <c r="I73" s="66"/>
    </row>
    <row r="74" spans="1:9" x14ac:dyDescent="0.2">
      <c r="A74" s="149"/>
      <c r="B74" s="4"/>
      <c r="C74" s="76"/>
      <c r="D74" s="77"/>
      <c r="E74" s="77"/>
      <c r="F74" s="77"/>
      <c r="G74" s="78"/>
      <c r="H74" s="67"/>
      <c r="I74" s="66"/>
    </row>
    <row r="75" spans="1:9" x14ac:dyDescent="0.2">
      <c r="A75" s="149"/>
      <c r="B75" s="4"/>
      <c r="C75" s="76"/>
      <c r="D75" s="77"/>
      <c r="E75" s="77"/>
      <c r="F75" s="77"/>
      <c r="G75" s="78"/>
      <c r="H75" s="67"/>
      <c r="I75" s="66"/>
    </row>
    <row r="76" spans="1:9" x14ac:dyDescent="0.2">
      <c r="A76" s="149"/>
      <c r="B76" s="4"/>
      <c r="C76" s="76"/>
      <c r="D76" s="77"/>
      <c r="E76" s="77"/>
      <c r="F76" s="77"/>
      <c r="G76" s="78"/>
      <c r="H76" s="67"/>
      <c r="I76" s="66"/>
    </row>
    <row r="77" spans="1:9" x14ac:dyDescent="0.2">
      <c r="A77" s="149"/>
      <c r="B77" s="4"/>
      <c r="C77" s="76"/>
      <c r="D77" s="77"/>
      <c r="E77" s="77"/>
      <c r="F77" s="77"/>
      <c r="G77" s="78"/>
      <c r="H77" s="67"/>
      <c r="I77" s="66"/>
    </row>
    <row r="78" spans="1:9" x14ac:dyDescent="0.2">
      <c r="A78" s="149"/>
      <c r="B78" s="4"/>
      <c r="C78" s="76"/>
      <c r="D78" s="77"/>
      <c r="E78" s="77"/>
      <c r="F78" s="77"/>
      <c r="G78" s="78"/>
      <c r="H78" s="67"/>
      <c r="I78" s="66"/>
    </row>
    <row r="79" spans="1:9" x14ac:dyDescent="0.2">
      <c r="A79" s="149"/>
      <c r="B79" s="4"/>
      <c r="C79" s="76"/>
      <c r="D79" s="77"/>
      <c r="E79" s="77"/>
      <c r="F79" s="77"/>
      <c r="G79" s="78"/>
      <c r="H79" s="67"/>
      <c r="I79" s="66"/>
    </row>
    <row r="80" spans="1:9" x14ac:dyDescent="0.2">
      <c r="A80" s="149"/>
      <c r="B80" s="4"/>
      <c r="C80" s="76"/>
      <c r="D80" s="77"/>
      <c r="E80" s="77"/>
      <c r="F80" s="77"/>
      <c r="G80" s="78"/>
      <c r="H80" s="67"/>
      <c r="I80" s="66"/>
    </row>
    <row r="81" spans="1:9" x14ac:dyDescent="0.2">
      <c r="A81" s="149"/>
      <c r="B81" s="4"/>
      <c r="C81" s="76"/>
      <c r="D81" s="77"/>
      <c r="E81" s="77"/>
      <c r="F81" s="77"/>
      <c r="G81" s="78"/>
      <c r="H81" s="67"/>
      <c r="I81" s="66"/>
    </row>
    <row r="82" spans="1:9" x14ac:dyDescent="0.2">
      <c r="A82" s="149"/>
      <c r="B82" s="4"/>
      <c r="C82" s="76"/>
      <c r="D82" s="77"/>
      <c r="E82" s="77"/>
      <c r="F82" s="77"/>
      <c r="G82" s="78"/>
      <c r="H82" s="67"/>
      <c r="I82" s="66"/>
    </row>
    <row r="83" spans="1:9" x14ac:dyDescent="0.2">
      <c r="A83" s="149"/>
      <c r="B83" s="4"/>
      <c r="C83" s="76"/>
      <c r="D83" s="77"/>
      <c r="E83" s="77"/>
      <c r="F83" s="77"/>
      <c r="G83" s="78"/>
      <c r="H83" s="67"/>
      <c r="I83" s="66"/>
    </row>
    <row r="84" spans="1:9" x14ac:dyDescent="0.2">
      <c r="A84" s="149"/>
      <c r="B84" s="4"/>
      <c r="C84" s="76"/>
      <c r="D84" s="77"/>
      <c r="E84" s="77"/>
      <c r="F84" s="77"/>
      <c r="G84" s="78"/>
      <c r="H84" s="67"/>
      <c r="I84" s="66"/>
    </row>
    <row r="85" spans="1:9" x14ac:dyDescent="0.2">
      <c r="A85" s="149"/>
      <c r="B85" s="4"/>
      <c r="C85" s="76"/>
      <c r="D85" s="77"/>
      <c r="E85" s="77"/>
      <c r="F85" s="77"/>
      <c r="G85" s="78"/>
      <c r="H85" s="67"/>
      <c r="I85" s="66"/>
    </row>
    <row r="86" spans="1:9" x14ac:dyDescent="0.2">
      <c r="A86" s="149"/>
      <c r="B86" s="4"/>
      <c r="C86" s="76"/>
      <c r="D86" s="77"/>
      <c r="E86" s="77"/>
      <c r="F86" s="77"/>
      <c r="G86" s="78"/>
      <c r="H86" s="67"/>
      <c r="I86" s="66"/>
    </row>
    <row r="87" spans="1:9" x14ac:dyDescent="0.2">
      <c r="A87" s="149"/>
      <c r="B87" s="4"/>
      <c r="C87" s="76"/>
      <c r="D87" s="77"/>
      <c r="E87" s="77"/>
      <c r="F87" s="77"/>
      <c r="G87" s="78"/>
      <c r="H87" s="67"/>
      <c r="I87" s="66"/>
    </row>
    <row r="88" spans="1:9" x14ac:dyDescent="0.2">
      <c r="A88" s="149"/>
      <c r="B88" s="4"/>
      <c r="C88" s="76"/>
      <c r="D88" s="77"/>
      <c r="E88" s="77"/>
      <c r="F88" s="77"/>
      <c r="G88" s="78"/>
      <c r="H88" s="67"/>
      <c r="I88" s="66"/>
    </row>
    <row r="89" spans="1:9" x14ac:dyDescent="0.2">
      <c r="A89" s="149"/>
      <c r="B89" s="4"/>
      <c r="C89" s="76"/>
      <c r="D89" s="77"/>
      <c r="E89" s="77"/>
      <c r="F89" s="77"/>
      <c r="G89" s="78"/>
      <c r="H89" s="67"/>
      <c r="I89" s="66"/>
    </row>
    <row r="90" spans="1:9" x14ac:dyDescent="0.2">
      <c r="A90" s="149"/>
      <c r="B90" s="4"/>
      <c r="C90" s="76"/>
      <c r="D90" s="77"/>
      <c r="E90" s="77"/>
      <c r="F90" s="77"/>
      <c r="G90" s="78"/>
      <c r="H90" s="67"/>
      <c r="I90" s="66"/>
    </row>
    <row r="91" spans="1:9" x14ac:dyDescent="0.2">
      <c r="A91" s="149"/>
      <c r="B91" s="4"/>
      <c r="C91" s="76"/>
      <c r="D91" s="77"/>
      <c r="E91" s="77"/>
      <c r="F91" s="77"/>
      <c r="G91" s="78"/>
      <c r="H91" s="67"/>
      <c r="I91" s="66"/>
    </row>
    <row r="92" spans="1:9" x14ac:dyDescent="0.2">
      <c r="A92" s="149"/>
      <c r="B92" s="4"/>
      <c r="C92" s="76"/>
      <c r="D92" s="77"/>
      <c r="E92" s="77"/>
      <c r="F92" s="77"/>
      <c r="G92" s="78"/>
      <c r="H92" s="67"/>
      <c r="I92" s="66"/>
    </row>
    <row r="93" spans="1:9" x14ac:dyDescent="0.2">
      <c r="A93" s="149"/>
      <c r="B93" s="4"/>
      <c r="C93" s="76"/>
      <c r="D93" s="77"/>
      <c r="E93" s="77"/>
      <c r="F93" s="77"/>
      <c r="G93" s="78"/>
      <c r="H93" s="67"/>
      <c r="I93" s="66"/>
    </row>
    <row r="94" spans="1:9" x14ac:dyDescent="0.2">
      <c r="A94" s="149"/>
      <c r="B94" s="4"/>
      <c r="C94" s="76"/>
      <c r="D94" s="77"/>
      <c r="E94" s="77"/>
      <c r="F94" s="77"/>
      <c r="G94" s="78"/>
      <c r="H94" s="67"/>
      <c r="I94" s="66"/>
    </row>
    <row r="95" spans="1:9" x14ac:dyDescent="0.2">
      <c r="A95" s="149"/>
      <c r="B95" s="4"/>
      <c r="C95" s="96"/>
      <c r="D95" s="97"/>
      <c r="E95" s="97"/>
      <c r="F95" s="97"/>
      <c r="G95" s="98"/>
      <c r="H95" s="67"/>
      <c r="I95" s="66"/>
    </row>
    <row r="96" spans="1:9" x14ac:dyDescent="0.2">
      <c r="A96" s="154"/>
      <c r="B96" s="154"/>
      <c r="C96" s="154"/>
      <c r="D96" s="154"/>
      <c r="E96" s="154"/>
      <c r="F96" s="154"/>
      <c r="G96" s="154"/>
      <c r="H96" s="154"/>
      <c r="I96" s="154"/>
    </row>
    <row r="101" spans="3:3" hidden="1" x14ac:dyDescent="0.2">
      <c r="C101" s="45"/>
    </row>
  </sheetData>
  <sheetProtection algorithmName="SHA-512" hashValue="5JXK+ckvFuXEw9+vg62LyIUrnT9L6l4Rft7j8B2z6CJbuaFJyCohwljV4EVz80HFxNaJH3fHQbr0DrqBR/laBA==" saltValue="m/w4bkEV0O4fXlebSE8NqQ==" spinCount="100000" sheet="1" formatColumns="0" formatRows="0"/>
  <mergeCells count="4">
    <mergeCell ref="A1:I1"/>
    <mergeCell ref="A2:I2"/>
    <mergeCell ref="A3:E3"/>
    <mergeCell ref="F3:G3"/>
  </mergeCells>
  <dataValidations count="1">
    <dataValidation type="list" allowBlank="1" showInputMessage="1" showErrorMessage="1" sqref="A5:A95" xr:uid="{9E1A6E7A-ABA2-4271-A0CC-157C8F2C3EE1}">
      <formula1>mfbiaap</formula1>
    </dataValidation>
  </dataValidations>
  <pageMargins left="0.7" right="0.7" top="0.75" bottom="0.75" header="0.3" footer="0.3"/>
  <pageSetup paperSize="9" scale="62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älj ett av alternativen" error="Tryck på avbryt-knappen,_x000a_välj därefter ett av alternativen_x000a_i rulllistan." xr:uid="{CB7B5CBF-412D-48A5-A33F-F1D22B314D8C}">
          <x14:formula1>
            <xm:f>Data!$G$2:$G$4</xm:f>
          </x14:formula1>
          <xm:sqref>B5:B95</xm:sqref>
        </x14:dataValidation>
        <x14:dataValidation type="list" allowBlank="1" showInputMessage="1" showErrorMessage="1" xr:uid="{C6635C4E-8A74-4477-99B2-D9E56D10AE45}">
          <x14:formula1>
            <xm:f>Data!$S$1:$S$3</xm:f>
          </x14:formula1>
          <xm:sqref>I5:I95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2070F-E9A3-4DE0-A5B8-F218D60C1688}">
  <sheetPr>
    <pageSetUpPr fitToPage="1"/>
  </sheetPr>
  <dimension ref="A1:U98"/>
  <sheetViews>
    <sheetView showGridLines="0" zoomScaleNormal="100" workbookViewId="0">
      <selection activeCell="A4" sqref="A4:I98"/>
    </sheetView>
  </sheetViews>
  <sheetFormatPr baseColWidth="10" defaultColWidth="0" defaultRowHeight="15" zeroHeight="1" x14ac:dyDescent="0.2"/>
  <cols>
    <col min="1" max="1" width="23.5" style="2" customWidth="1"/>
    <col min="2" max="2" width="20.33203125" style="2" customWidth="1"/>
    <col min="3" max="3" width="40.33203125" style="2" customWidth="1"/>
    <col min="4" max="4" width="39.1640625" style="2" customWidth="1"/>
    <col min="5" max="5" width="19.6640625" style="6" hidden="1" customWidth="1"/>
    <col min="6" max="6" width="17.5" style="6" bestFit="1" customWidth="1"/>
    <col min="7" max="7" width="14.83203125" style="6" customWidth="1"/>
    <col min="8" max="8" width="12.5" style="2" customWidth="1"/>
    <col min="9" max="9" width="28.5" style="2" customWidth="1"/>
    <col min="10" max="10" width="12" style="2" hidden="1"/>
    <col min="11" max="11" width="9.33203125" style="2" hidden="1"/>
    <col min="12" max="12" width="13" style="2" hidden="1"/>
    <col min="13" max="13" width="24.6640625" style="2" hidden="1"/>
    <col min="14" max="14" width="8.6640625" style="2" hidden="1"/>
    <col min="15" max="15" width="38.5" style="2" hidden="1"/>
    <col min="16" max="16" width="24" style="2" hidden="1"/>
    <col min="17" max="17" width="32" style="2" hidden="1"/>
    <col min="18" max="18" width="8.6640625" style="2" hidden="1"/>
    <col min="19" max="19" width="13.5" style="2" hidden="1"/>
    <col min="20" max="20" width="10.33203125" style="2" hidden="1"/>
    <col min="21" max="21" width="14.6640625" style="2" hidden="1"/>
    <col min="22" max="16384" width="8.6640625" style="2" hidden="1"/>
  </cols>
  <sheetData>
    <row r="1" spans="1:9" ht="50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</row>
    <row r="2" spans="1:9" x14ac:dyDescent="0.2">
      <c r="A2" s="162" t="s">
        <v>169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2">
      <c r="A3" s="176"/>
      <c r="B3" s="176"/>
      <c r="C3" s="177"/>
      <c r="D3" s="102" t="s">
        <v>43</v>
      </c>
      <c r="E3" s="103"/>
      <c r="F3" s="104"/>
      <c r="G3" s="42"/>
      <c r="H3" s="43">
        <f>SUM(H5:H97)</f>
        <v>0</v>
      </c>
    </row>
    <row r="4" spans="1:9" x14ac:dyDescent="0.2">
      <c r="A4" s="141" t="s">
        <v>15</v>
      </c>
      <c r="B4" s="142" t="s">
        <v>60</v>
      </c>
      <c r="C4" s="142" t="s">
        <v>62</v>
      </c>
      <c r="D4" s="142" t="s">
        <v>61</v>
      </c>
      <c r="E4" s="142" t="s">
        <v>11</v>
      </c>
      <c r="F4" s="142" t="s">
        <v>58</v>
      </c>
      <c r="G4" s="142" t="s">
        <v>30</v>
      </c>
      <c r="H4" s="143" t="s">
        <v>0</v>
      </c>
      <c r="I4" s="144" t="s">
        <v>165</v>
      </c>
    </row>
    <row r="5" spans="1:9" x14ac:dyDescent="0.2">
      <c r="A5" s="140"/>
      <c r="B5" s="21"/>
      <c r="C5" s="21"/>
      <c r="D5" s="3"/>
      <c r="E5" s="41" t="str">
        <f>IFERROR(VLOOKUP(D5,Data!K:L,VLOOKUP('Generella inställningar'!$B$3,Data!A:B,2,FALSE),FALSE)*(1+'Generella inställningar'!$B$5),"")</f>
        <v/>
      </c>
      <c r="F5" s="30"/>
      <c r="G5" s="30"/>
      <c r="H5" s="44" t="str">
        <f>IFERROR(ROUND(E5*F5*G5*1720/12/100,0),"")</f>
        <v/>
      </c>
      <c r="I5" s="66"/>
    </row>
    <row r="6" spans="1:9" x14ac:dyDescent="0.2">
      <c r="A6" s="140"/>
      <c r="B6" s="21"/>
      <c r="C6" s="21"/>
      <c r="D6" s="3"/>
      <c r="E6" s="41" t="str">
        <f>IFERROR(VLOOKUP(D6,Data!K:L,VLOOKUP('Generella inställningar'!$B$3,Data!A:B,2,FALSE),FALSE)*(1+'Generella inställningar'!$B$5),"")</f>
        <v/>
      </c>
      <c r="F6" s="30"/>
      <c r="G6" s="30"/>
      <c r="H6" s="44" t="str">
        <f t="shared" ref="H6:H10" si="0">IFERROR(ROUND(E6*F6*G6*1720/12/100,0),"")</f>
        <v/>
      </c>
      <c r="I6" s="66"/>
    </row>
    <row r="7" spans="1:9" x14ac:dyDescent="0.2">
      <c r="A7" s="140"/>
      <c r="B7" s="21"/>
      <c r="C7" s="21"/>
      <c r="D7" s="3"/>
      <c r="E7" s="41" t="str">
        <f>IFERROR(VLOOKUP(D7,Data!K:L,VLOOKUP('Generella inställningar'!$B$3,Data!A:B,2,FALSE),FALSE)*(1+'Generella inställningar'!$B$5),"")</f>
        <v/>
      </c>
      <c r="F7" s="30"/>
      <c r="G7" s="30"/>
      <c r="H7" s="44" t="str">
        <f t="shared" si="0"/>
        <v/>
      </c>
      <c r="I7" s="66"/>
    </row>
    <row r="8" spans="1:9" x14ac:dyDescent="0.2">
      <c r="A8" s="140"/>
      <c r="B8" s="21"/>
      <c r="C8" s="21"/>
      <c r="D8" s="3"/>
      <c r="E8" s="41" t="str">
        <f>IFERROR(VLOOKUP(D8,Data!K:L,VLOOKUP('Generella inställningar'!$B$3,Data!A:B,2,FALSE),FALSE)*(1+'Generella inställningar'!$B$5),"")</f>
        <v/>
      </c>
      <c r="F8" s="30"/>
      <c r="G8" s="30"/>
      <c r="H8" s="44" t="str">
        <f t="shared" si="0"/>
        <v/>
      </c>
      <c r="I8" s="66"/>
    </row>
    <row r="9" spans="1:9" x14ac:dyDescent="0.2">
      <c r="A9" s="140"/>
      <c r="B9" s="21"/>
      <c r="C9" s="21"/>
      <c r="D9" s="3"/>
      <c r="E9" s="41" t="str">
        <f>IFERROR(VLOOKUP(D9,Data!K:L,VLOOKUP('Generella inställningar'!$B$3,Data!A:B,2,FALSE),FALSE)*(1+'Generella inställningar'!$B$5),"")</f>
        <v/>
      </c>
      <c r="F9" s="30"/>
      <c r="G9" s="30"/>
      <c r="H9" s="44" t="str">
        <f t="shared" si="0"/>
        <v/>
      </c>
      <c r="I9" s="66"/>
    </row>
    <row r="10" spans="1:9" x14ac:dyDescent="0.2">
      <c r="A10" s="140"/>
      <c r="B10" s="21"/>
      <c r="C10" s="21"/>
      <c r="D10" s="3"/>
      <c r="E10" s="41" t="str">
        <f>IFERROR(VLOOKUP(D10,Data!K:L,VLOOKUP('Generella inställningar'!$B$3,Data!A:B,2,FALSE),FALSE)*(1+'Generella inställningar'!$B$5),"")</f>
        <v/>
      </c>
      <c r="F10" s="30"/>
      <c r="G10" s="30"/>
      <c r="H10" s="44" t="str">
        <f t="shared" si="0"/>
        <v/>
      </c>
      <c r="I10" s="66"/>
    </row>
    <row r="11" spans="1:9" x14ac:dyDescent="0.2">
      <c r="A11" s="140"/>
      <c r="B11" s="21"/>
      <c r="C11" s="21"/>
      <c r="D11" s="3"/>
      <c r="E11" s="41" t="str">
        <f>IFERROR(VLOOKUP(D11,Data!K:L,VLOOKUP('Generella inställningar'!$B$3,Data!A:B,2,FALSE),FALSE)*(1+'Generella inställningar'!$B$5),"")</f>
        <v/>
      </c>
      <c r="F11" s="30"/>
      <c r="G11" s="30"/>
      <c r="H11" s="44" t="str">
        <f t="shared" ref="H11:H74" si="1">IFERROR(ROUND(E11*F11*G11*1720/12/100,0),"")</f>
        <v/>
      </c>
      <c r="I11" s="66"/>
    </row>
    <row r="12" spans="1:9" x14ac:dyDescent="0.2">
      <c r="A12" s="140"/>
      <c r="B12" s="21"/>
      <c r="C12" s="21"/>
      <c r="D12" s="3"/>
      <c r="E12" s="41" t="str">
        <f>IFERROR(VLOOKUP(D12,Data!K:L,VLOOKUP('Generella inställningar'!$B$3,Data!A:B,2,FALSE),FALSE)*(1+'Generella inställningar'!$B$5),"")</f>
        <v/>
      </c>
      <c r="F12" s="30"/>
      <c r="G12" s="30"/>
      <c r="H12" s="44" t="str">
        <f t="shared" si="1"/>
        <v/>
      </c>
      <c r="I12" s="66"/>
    </row>
    <row r="13" spans="1:9" x14ac:dyDescent="0.2">
      <c r="A13" s="140"/>
      <c r="B13" s="21"/>
      <c r="C13" s="21"/>
      <c r="D13" s="3"/>
      <c r="E13" s="41" t="str">
        <f>IFERROR(VLOOKUP(D13,Data!K:L,VLOOKUP('Generella inställningar'!$B$3,Data!A:B,2,FALSE),FALSE)*(1+'Generella inställningar'!$B$5),"")</f>
        <v/>
      </c>
      <c r="F13" s="30"/>
      <c r="G13" s="30"/>
      <c r="H13" s="44" t="str">
        <f t="shared" si="1"/>
        <v/>
      </c>
      <c r="I13" s="66"/>
    </row>
    <row r="14" spans="1:9" x14ac:dyDescent="0.2">
      <c r="A14" s="140"/>
      <c r="B14" s="21"/>
      <c r="C14" s="21"/>
      <c r="D14" s="3"/>
      <c r="E14" s="41" t="str">
        <f>IFERROR(VLOOKUP(D14,Data!K:L,VLOOKUP('Generella inställningar'!$B$3,Data!A:B,2,FALSE),FALSE)*(1+'Generella inställningar'!$B$5),"")</f>
        <v/>
      </c>
      <c r="F14" s="30"/>
      <c r="G14" s="30"/>
      <c r="H14" s="44" t="str">
        <f t="shared" si="1"/>
        <v/>
      </c>
      <c r="I14" s="66"/>
    </row>
    <row r="15" spans="1:9" x14ac:dyDescent="0.2">
      <c r="A15" s="140"/>
      <c r="B15" s="21"/>
      <c r="C15" s="21"/>
      <c r="D15" s="3"/>
      <c r="E15" s="41" t="str">
        <f>IFERROR(VLOOKUP(D15,Data!K:L,VLOOKUP('Generella inställningar'!$B$3,Data!A:B,2,FALSE),FALSE)*(1+'Generella inställningar'!$B$5),"")</f>
        <v/>
      </c>
      <c r="F15" s="30"/>
      <c r="G15" s="30"/>
      <c r="H15" s="44" t="str">
        <f t="shared" si="1"/>
        <v/>
      </c>
      <c r="I15" s="66"/>
    </row>
    <row r="16" spans="1:9" x14ac:dyDescent="0.2">
      <c r="A16" s="140"/>
      <c r="B16" s="21"/>
      <c r="C16" s="21"/>
      <c r="D16" s="3"/>
      <c r="E16" s="41" t="str">
        <f>IFERROR(VLOOKUP(D16,Data!K:L,VLOOKUP('Generella inställningar'!$B$3,Data!A:B,2,FALSE),FALSE)*(1+'Generella inställningar'!$B$5),"")</f>
        <v/>
      </c>
      <c r="F16" s="30"/>
      <c r="G16" s="30"/>
      <c r="H16" s="44" t="str">
        <f t="shared" si="1"/>
        <v/>
      </c>
      <c r="I16" s="66"/>
    </row>
    <row r="17" spans="1:9" x14ac:dyDescent="0.2">
      <c r="A17" s="140"/>
      <c r="B17" s="21"/>
      <c r="C17" s="21"/>
      <c r="D17" s="3"/>
      <c r="E17" s="41" t="str">
        <f>IFERROR(VLOOKUP(D17,Data!K:L,VLOOKUP('Generella inställningar'!$B$3,Data!A:B,2,FALSE),FALSE)*(1+'Generella inställningar'!$B$5),"")</f>
        <v/>
      </c>
      <c r="F17" s="30"/>
      <c r="G17" s="30"/>
      <c r="H17" s="44" t="str">
        <f t="shared" si="1"/>
        <v/>
      </c>
      <c r="I17" s="66"/>
    </row>
    <row r="18" spans="1:9" x14ac:dyDescent="0.2">
      <c r="A18" s="140"/>
      <c r="B18" s="21"/>
      <c r="C18" s="21"/>
      <c r="D18" s="3"/>
      <c r="E18" s="41" t="str">
        <f>IFERROR(VLOOKUP(D18,Data!K:L,VLOOKUP('Generella inställningar'!$B$3,Data!A:B,2,FALSE),FALSE)*(1+'Generella inställningar'!$B$5),"")</f>
        <v/>
      </c>
      <c r="F18" s="30"/>
      <c r="G18" s="30"/>
      <c r="H18" s="44" t="str">
        <f t="shared" si="1"/>
        <v/>
      </c>
      <c r="I18" s="66"/>
    </row>
    <row r="19" spans="1:9" x14ac:dyDescent="0.2">
      <c r="A19" s="140"/>
      <c r="B19" s="21"/>
      <c r="C19" s="21"/>
      <c r="D19" s="3"/>
      <c r="E19" s="41" t="str">
        <f>IFERROR(VLOOKUP(D19,Data!K:L,VLOOKUP('Generella inställningar'!$B$3,Data!A:B,2,FALSE),FALSE)*(1+'Generella inställningar'!$B$5),"")</f>
        <v/>
      </c>
      <c r="F19" s="30"/>
      <c r="G19" s="30"/>
      <c r="H19" s="44" t="str">
        <f t="shared" si="1"/>
        <v/>
      </c>
      <c r="I19" s="66"/>
    </row>
    <row r="20" spans="1:9" x14ac:dyDescent="0.2">
      <c r="A20" s="140"/>
      <c r="B20" s="21"/>
      <c r="C20" s="21"/>
      <c r="D20" s="3"/>
      <c r="E20" s="41" t="str">
        <f>IFERROR(VLOOKUP(D20,Data!K:L,VLOOKUP('Generella inställningar'!$B$3,Data!A:B,2,FALSE),FALSE)*(1+'Generella inställningar'!$B$5),"")</f>
        <v/>
      </c>
      <c r="F20" s="30"/>
      <c r="G20" s="30"/>
      <c r="H20" s="44" t="str">
        <f t="shared" si="1"/>
        <v/>
      </c>
      <c r="I20" s="66"/>
    </row>
    <row r="21" spans="1:9" x14ac:dyDescent="0.2">
      <c r="A21" s="140"/>
      <c r="B21" s="21"/>
      <c r="C21" s="21"/>
      <c r="D21" s="3"/>
      <c r="E21" s="41" t="str">
        <f>IFERROR(VLOOKUP(D21,Data!K:L,VLOOKUP('Generella inställningar'!$B$3,Data!A:B,2,FALSE),FALSE)*(1+'Generella inställningar'!$B$5),"")</f>
        <v/>
      </c>
      <c r="F21" s="30"/>
      <c r="G21" s="30"/>
      <c r="H21" s="44" t="str">
        <f t="shared" si="1"/>
        <v/>
      </c>
      <c r="I21" s="66"/>
    </row>
    <row r="22" spans="1:9" x14ac:dyDescent="0.2">
      <c r="A22" s="140"/>
      <c r="B22" s="21"/>
      <c r="C22" s="21"/>
      <c r="D22" s="3"/>
      <c r="E22" s="41" t="str">
        <f>IFERROR(VLOOKUP(D22,Data!K:L,VLOOKUP('Generella inställningar'!$B$3,Data!A:B,2,FALSE),FALSE)*(1+'Generella inställningar'!$B$5),"")</f>
        <v/>
      </c>
      <c r="F22" s="30"/>
      <c r="G22" s="30"/>
      <c r="H22" s="44" t="str">
        <f t="shared" si="1"/>
        <v/>
      </c>
      <c r="I22" s="66"/>
    </row>
    <row r="23" spans="1:9" x14ac:dyDescent="0.2">
      <c r="A23" s="140"/>
      <c r="B23" s="21"/>
      <c r="C23" s="21"/>
      <c r="D23" s="3"/>
      <c r="E23" s="41" t="str">
        <f>IFERROR(VLOOKUP(D23,Data!K:L,VLOOKUP('Generella inställningar'!$B$3,Data!A:B,2,FALSE),FALSE)*(1+'Generella inställningar'!$B$5),"")</f>
        <v/>
      </c>
      <c r="F23" s="30"/>
      <c r="G23" s="30"/>
      <c r="H23" s="44" t="str">
        <f t="shared" si="1"/>
        <v/>
      </c>
      <c r="I23" s="66"/>
    </row>
    <row r="24" spans="1:9" x14ac:dyDescent="0.2">
      <c r="A24" s="140"/>
      <c r="B24" s="21"/>
      <c r="C24" s="21"/>
      <c r="D24" s="3"/>
      <c r="E24" s="41" t="str">
        <f>IFERROR(VLOOKUP(D24,Data!K:L,VLOOKUP('Generella inställningar'!$B$3,Data!A:B,2,FALSE),FALSE)*(1+'Generella inställningar'!$B$5),"")</f>
        <v/>
      </c>
      <c r="F24" s="30"/>
      <c r="G24" s="30"/>
      <c r="H24" s="44" t="str">
        <f t="shared" si="1"/>
        <v/>
      </c>
      <c r="I24" s="66"/>
    </row>
    <row r="25" spans="1:9" x14ac:dyDescent="0.2">
      <c r="A25" s="140"/>
      <c r="B25" s="21"/>
      <c r="C25" s="21"/>
      <c r="D25" s="3"/>
      <c r="E25" s="41" t="str">
        <f>IFERROR(VLOOKUP(D25,Data!K:L,VLOOKUP('Generella inställningar'!$B$3,Data!A:B,2,FALSE),FALSE)*(1+'Generella inställningar'!$B$5),"")</f>
        <v/>
      </c>
      <c r="F25" s="30"/>
      <c r="G25" s="30"/>
      <c r="H25" s="44" t="str">
        <f t="shared" si="1"/>
        <v/>
      </c>
      <c r="I25" s="66"/>
    </row>
    <row r="26" spans="1:9" x14ac:dyDescent="0.2">
      <c r="A26" s="140"/>
      <c r="B26" s="21"/>
      <c r="C26" s="21"/>
      <c r="D26" s="3"/>
      <c r="E26" s="41" t="str">
        <f>IFERROR(VLOOKUP(D26,Data!K:L,VLOOKUP('Generella inställningar'!$B$3,Data!A:B,2,FALSE),FALSE)*(1+'Generella inställningar'!$B$5),"")</f>
        <v/>
      </c>
      <c r="F26" s="30"/>
      <c r="G26" s="30"/>
      <c r="H26" s="44" t="str">
        <f t="shared" si="1"/>
        <v/>
      </c>
      <c r="I26" s="66"/>
    </row>
    <row r="27" spans="1:9" x14ac:dyDescent="0.2">
      <c r="A27" s="140"/>
      <c r="B27" s="21"/>
      <c r="C27" s="21"/>
      <c r="D27" s="3"/>
      <c r="E27" s="41" t="str">
        <f>IFERROR(VLOOKUP(D27,Data!K:L,VLOOKUP('Generella inställningar'!$B$3,Data!A:B,2,FALSE),FALSE)*(1+'Generella inställningar'!$B$5),"")</f>
        <v/>
      </c>
      <c r="F27" s="30"/>
      <c r="G27" s="30"/>
      <c r="H27" s="44" t="str">
        <f t="shared" si="1"/>
        <v/>
      </c>
      <c r="I27" s="66"/>
    </row>
    <row r="28" spans="1:9" x14ac:dyDescent="0.2">
      <c r="A28" s="140"/>
      <c r="B28" s="21"/>
      <c r="C28" s="21"/>
      <c r="D28" s="3"/>
      <c r="E28" s="41" t="str">
        <f>IFERROR(VLOOKUP(D28,Data!K:L,VLOOKUP('Generella inställningar'!$B$3,Data!A:B,2,FALSE),FALSE)*(1+'Generella inställningar'!$B$5),"")</f>
        <v/>
      </c>
      <c r="F28" s="30"/>
      <c r="G28" s="30"/>
      <c r="H28" s="44" t="str">
        <f t="shared" si="1"/>
        <v/>
      </c>
      <c r="I28" s="66"/>
    </row>
    <row r="29" spans="1:9" x14ac:dyDescent="0.2">
      <c r="A29" s="140"/>
      <c r="B29" s="21"/>
      <c r="C29" s="21"/>
      <c r="D29" s="3"/>
      <c r="E29" s="41" t="str">
        <f>IFERROR(VLOOKUP(D29,Data!K:L,VLOOKUP('Generella inställningar'!$B$3,Data!A:B,2,FALSE),FALSE)*(1+'Generella inställningar'!$B$5),"")</f>
        <v/>
      </c>
      <c r="F29" s="30"/>
      <c r="G29" s="30"/>
      <c r="H29" s="44" t="str">
        <f t="shared" si="1"/>
        <v/>
      </c>
      <c r="I29" s="66"/>
    </row>
    <row r="30" spans="1:9" x14ac:dyDescent="0.2">
      <c r="A30" s="140"/>
      <c r="B30" s="21"/>
      <c r="C30" s="21"/>
      <c r="D30" s="3"/>
      <c r="E30" s="41" t="str">
        <f>IFERROR(VLOOKUP(D30,Data!K:L,VLOOKUP('Generella inställningar'!$B$3,Data!A:B,2,FALSE),FALSE)*(1+'Generella inställningar'!$B$5),"")</f>
        <v/>
      </c>
      <c r="F30" s="30"/>
      <c r="G30" s="30"/>
      <c r="H30" s="44" t="str">
        <f t="shared" si="1"/>
        <v/>
      </c>
      <c r="I30" s="66"/>
    </row>
    <row r="31" spans="1:9" x14ac:dyDescent="0.2">
      <c r="A31" s="140"/>
      <c r="B31" s="21"/>
      <c r="C31" s="21"/>
      <c r="D31" s="3"/>
      <c r="E31" s="41" t="str">
        <f>IFERROR(VLOOKUP(D31,Data!K:L,VLOOKUP('Generella inställningar'!$B$3,Data!A:B,2,FALSE),FALSE)*(1+'Generella inställningar'!$B$5),"")</f>
        <v/>
      </c>
      <c r="F31" s="30"/>
      <c r="G31" s="30"/>
      <c r="H31" s="44" t="str">
        <f t="shared" si="1"/>
        <v/>
      </c>
      <c r="I31" s="66"/>
    </row>
    <row r="32" spans="1:9" x14ac:dyDescent="0.2">
      <c r="A32" s="140"/>
      <c r="B32" s="21"/>
      <c r="C32" s="21"/>
      <c r="D32" s="3"/>
      <c r="E32" s="41" t="str">
        <f>IFERROR(VLOOKUP(D32,Data!K:L,VLOOKUP('Generella inställningar'!$B$3,Data!A:B,2,FALSE),FALSE)*(1+'Generella inställningar'!$B$5),"")</f>
        <v/>
      </c>
      <c r="F32" s="30"/>
      <c r="G32" s="30"/>
      <c r="H32" s="44" t="str">
        <f t="shared" si="1"/>
        <v/>
      </c>
      <c r="I32" s="66"/>
    </row>
    <row r="33" spans="1:9" x14ac:dyDescent="0.2">
      <c r="A33" s="140"/>
      <c r="B33" s="21"/>
      <c r="C33" s="21"/>
      <c r="D33" s="3"/>
      <c r="E33" s="41" t="str">
        <f>IFERROR(VLOOKUP(D33,Data!K:L,VLOOKUP('Generella inställningar'!$B$3,Data!A:B,2,FALSE),FALSE)*(1+'Generella inställningar'!$B$5),"")</f>
        <v/>
      </c>
      <c r="F33" s="30"/>
      <c r="G33" s="30"/>
      <c r="H33" s="44" t="str">
        <f t="shared" si="1"/>
        <v/>
      </c>
      <c r="I33" s="66"/>
    </row>
    <row r="34" spans="1:9" x14ac:dyDescent="0.2">
      <c r="A34" s="140"/>
      <c r="B34" s="21"/>
      <c r="C34" s="21"/>
      <c r="D34" s="3"/>
      <c r="E34" s="41" t="str">
        <f>IFERROR(VLOOKUP(D34,Data!K:L,VLOOKUP('Generella inställningar'!$B$3,Data!A:B,2,FALSE),FALSE)*(1+'Generella inställningar'!$B$5),"")</f>
        <v/>
      </c>
      <c r="F34" s="30"/>
      <c r="G34" s="30"/>
      <c r="H34" s="44" t="str">
        <f t="shared" si="1"/>
        <v/>
      </c>
      <c r="I34" s="66"/>
    </row>
    <row r="35" spans="1:9" x14ac:dyDescent="0.2">
      <c r="A35" s="140"/>
      <c r="B35" s="21"/>
      <c r="C35" s="21"/>
      <c r="D35" s="3"/>
      <c r="E35" s="41" t="str">
        <f>IFERROR(VLOOKUP(D35,Data!K:L,VLOOKUP('Generella inställningar'!$B$3,Data!A:B,2,FALSE),FALSE)*(1+'Generella inställningar'!$B$5),"")</f>
        <v/>
      </c>
      <c r="F35" s="30"/>
      <c r="G35" s="30"/>
      <c r="H35" s="44" t="str">
        <f t="shared" si="1"/>
        <v/>
      </c>
      <c r="I35" s="66"/>
    </row>
    <row r="36" spans="1:9" x14ac:dyDescent="0.2">
      <c r="A36" s="140"/>
      <c r="B36" s="21"/>
      <c r="C36" s="21"/>
      <c r="D36" s="3"/>
      <c r="E36" s="41" t="str">
        <f>IFERROR(VLOOKUP(D36,Data!K:L,VLOOKUP('Generella inställningar'!$B$3,Data!A:B,2,FALSE),FALSE)*(1+'Generella inställningar'!$B$5),"")</f>
        <v/>
      </c>
      <c r="F36" s="30"/>
      <c r="G36" s="30"/>
      <c r="H36" s="44" t="str">
        <f t="shared" si="1"/>
        <v/>
      </c>
      <c r="I36" s="66"/>
    </row>
    <row r="37" spans="1:9" x14ac:dyDescent="0.2">
      <c r="A37" s="140"/>
      <c r="B37" s="21"/>
      <c r="C37" s="21"/>
      <c r="D37" s="3"/>
      <c r="E37" s="41" t="str">
        <f>IFERROR(VLOOKUP(D37,Data!K:L,VLOOKUP('Generella inställningar'!$B$3,Data!A:B,2,FALSE),FALSE)*(1+'Generella inställningar'!$B$5),"")</f>
        <v/>
      </c>
      <c r="F37" s="30"/>
      <c r="G37" s="30"/>
      <c r="H37" s="44" t="str">
        <f t="shared" si="1"/>
        <v/>
      </c>
      <c r="I37" s="66"/>
    </row>
    <row r="38" spans="1:9" x14ac:dyDescent="0.2">
      <c r="A38" s="140"/>
      <c r="B38" s="21"/>
      <c r="C38" s="21"/>
      <c r="D38" s="3"/>
      <c r="E38" s="41" t="str">
        <f>IFERROR(VLOOKUP(D38,Data!K:L,VLOOKUP('Generella inställningar'!$B$3,Data!A:B,2,FALSE),FALSE)*(1+'Generella inställningar'!$B$5),"")</f>
        <v/>
      </c>
      <c r="F38" s="30"/>
      <c r="G38" s="30"/>
      <c r="H38" s="44" t="str">
        <f t="shared" si="1"/>
        <v/>
      </c>
      <c r="I38" s="66"/>
    </row>
    <row r="39" spans="1:9" x14ac:dyDescent="0.2">
      <c r="A39" s="140"/>
      <c r="B39" s="21"/>
      <c r="C39" s="21"/>
      <c r="D39" s="3"/>
      <c r="E39" s="41" t="str">
        <f>IFERROR(VLOOKUP(D39,Data!K:L,VLOOKUP('Generella inställningar'!$B$3,Data!A:B,2,FALSE),FALSE)*(1+'Generella inställningar'!$B$5),"")</f>
        <v/>
      </c>
      <c r="F39" s="30"/>
      <c r="G39" s="30"/>
      <c r="H39" s="44" t="str">
        <f t="shared" si="1"/>
        <v/>
      </c>
      <c r="I39" s="66"/>
    </row>
    <row r="40" spans="1:9" x14ac:dyDescent="0.2">
      <c r="A40" s="140"/>
      <c r="B40" s="21"/>
      <c r="C40" s="21"/>
      <c r="D40" s="3"/>
      <c r="E40" s="41" t="str">
        <f>IFERROR(VLOOKUP(D40,Data!K:L,VLOOKUP('Generella inställningar'!$B$3,Data!A:B,2,FALSE),FALSE)*(1+'Generella inställningar'!$B$5),"")</f>
        <v/>
      </c>
      <c r="F40" s="30"/>
      <c r="G40" s="30"/>
      <c r="H40" s="44" t="str">
        <f t="shared" si="1"/>
        <v/>
      </c>
      <c r="I40" s="66"/>
    </row>
    <row r="41" spans="1:9" x14ac:dyDescent="0.2">
      <c r="A41" s="140"/>
      <c r="B41" s="21"/>
      <c r="C41" s="21"/>
      <c r="D41" s="3"/>
      <c r="E41" s="41" t="str">
        <f>IFERROR(VLOOKUP(D41,Data!K:L,VLOOKUP('Generella inställningar'!$B$3,Data!A:B,2,FALSE),FALSE)*(1+'Generella inställningar'!$B$5),"")</f>
        <v/>
      </c>
      <c r="F41" s="30"/>
      <c r="G41" s="30"/>
      <c r="H41" s="44" t="str">
        <f t="shared" si="1"/>
        <v/>
      </c>
      <c r="I41" s="66"/>
    </row>
    <row r="42" spans="1:9" x14ac:dyDescent="0.2">
      <c r="A42" s="140"/>
      <c r="B42" s="21"/>
      <c r="C42" s="21"/>
      <c r="D42" s="3"/>
      <c r="E42" s="41" t="str">
        <f>IFERROR(VLOOKUP(D42,Data!K:L,VLOOKUP('Generella inställningar'!$B$3,Data!A:B,2,FALSE),FALSE)*(1+'Generella inställningar'!$B$5),"")</f>
        <v/>
      </c>
      <c r="F42" s="30"/>
      <c r="G42" s="30"/>
      <c r="H42" s="44" t="str">
        <f t="shared" si="1"/>
        <v/>
      </c>
      <c r="I42" s="66"/>
    </row>
    <row r="43" spans="1:9" x14ac:dyDescent="0.2">
      <c r="A43" s="140"/>
      <c r="B43" s="21"/>
      <c r="C43" s="21"/>
      <c r="D43" s="3"/>
      <c r="E43" s="41" t="str">
        <f>IFERROR(VLOOKUP(D43,Data!K:L,VLOOKUP('Generella inställningar'!$B$3,Data!A:B,2,FALSE),FALSE)*(1+'Generella inställningar'!$B$5),"")</f>
        <v/>
      </c>
      <c r="F43" s="30"/>
      <c r="G43" s="30"/>
      <c r="H43" s="44" t="str">
        <f t="shared" si="1"/>
        <v/>
      </c>
      <c r="I43" s="66"/>
    </row>
    <row r="44" spans="1:9" x14ac:dyDescent="0.2">
      <c r="A44" s="140"/>
      <c r="B44" s="21"/>
      <c r="C44" s="21"/>
      <c r="D44" s="3"/>
      <c r="E44" s="41" t="str">
        <f>IFERROR(VLOOKUP(D44,Data!K:L,VLOOKUP('Generella inställningar'!$B$3,Data!A:B,2,FALSE),FALSE)*(1+'Generella inställningar'!$B$5),"")</f>
        <v/>
      </c>
      <c r="F44" s="30"/>
      <c r="G44" s="30"/>
      <c r="H44" s="44" t="str">
        <f t="shared" si="1"/>
        <v/>
      </c>
      <c r="I44" s="66"/>
    </row>
    <row r="45" spans="1:9" x14ac:dyDescent="0.2">
      <c r="A45" s="140"/>
      <c r="B45" s="21"/>
      <c r="C45" s="21"/>
      <c r="D45" s="3"/>
      <c r="E45" s="41" t="str">
        <f>IFERROR(VLOOKUP(D45,Data!K:L,VLOOKUP('Generella inställningar'!$B$3,Data!A:B,2,FALSE),FALSE)*(1+'Generella inställningar'!$B$5),"")</f>
        <v/>
      </c>
      <c r="F45" s="30"/>
      <c r="G45" s="30"/>
      <c r="H45" s="44" t="str">
        <f t="shared" si="1"/>
        <v/>
      </c>
      <c r="I45" s="66"/>
    </row>
    <row r="46" spans="1:9" x14ac:dyDescent="0.2">
      <c r="A46" s="140"/>
      <c r="B46" s="21"/>
      <c r="C46" s="21"/>
      <c r="D46" s="3"/>
      <c r="E46" s="41" t="str">
        <f>IFERROR(VLOOKUP(D46,Data!K:L,VLOOKUP('Generella inställningar'!$B$3,Data!A:B,2,FALSE),FALSE)*(1+'Generella inställningar'!$B$5),"")</f>
        <v/>
      </c>
      <c r="F46" s="30"/>
      <c r="G46" s="30"/>
      <c r="H46" s="44" t="str">
        <f t="shared" si="1"/>
        <v/>
      </c>
      <c r="I46" s="66"/>
    </row>
    <row r="47" spans="1:9" x14ac:dyDescent="0.2">
      <c r="A47" s="140"/>
      <c r="B47" s="21"/>
      <c r="C47" s="21"/>
      <c r="D47" s="3"/>
      <c r="E47" s="41" t="str">
        <f>IFERROR(VLOOKUP(D47,Data!K:L,VLOOKUP('Generella inställningar'!$B$3,Data!A:B,2,FALSE),FALSE)*(1+'Generella inställningar'!$B$5),"")</f>
        <v/>
      </c>
      <c r="F47" s="30"/>
      <c r="G47" s="30"/>
      <c r="H47" s="44" t="str">
        <f t="shared" si="1"/>
        <v/>
      </c>
      <c r="I47" s="66"/>
    </row>
    <row r="48" spans="1:9" x14ac:dyDescent="0.2">
      <c r="A48" s="140"/>
      <c r="B48" s="21"/>
      <c r="C48" s="21"/>
      <c r="D48" s="3"/>
      <c r="E48" s="41" t="str">
        <f>IFERROR(VLOOKUP(D48,Data!K:L,VLOOKUP('Generella inställningar'!$B$3,Data!A:B,2,FALSE),FALSE)*(1+'Generella inställningar'!$B$5),"")</f>
        <v/>
      </c>
      <c r="F48" s="30"/>
      <c r="G48" s="30"/>
      <c r="H48" s="44" t="str">
        <f t="shared" si="1"/>
        <v/>
      </c>
      <c r="I48" s="66"/>
    </row>
    <row r="49" spans="1:9" x14ac:dyDescent="0.2">
      <c r="A49" s="140"/>
      <c r="B49" s="21"/>
      <c r="C49" s="21"/>
      <c r="D49" s="3"/>
      <c r="E49" s="41" t="str">
        <f>IFERROR(VLOOKUP(D49,Data!K:L,VLOOKUP('Generella inställningar'!$B$3,Data!A:B,2,FALSE),FALSE)*(1+'Generella inställningar'!$B$5),"")</f>
        <v/>
      </c>
      <c r="F49" s="30"/>
      <c r="G49" s="30"/>
      <c r="H49" s="44" t="str">
        <f t="shared" si="1"/>
        <v/>
      </c>
      <c r="I49" s="66"/>
    </row>
    <row r="50" spans="1:9" x14ac:dyDescent="0.2">
      <c r="A50" s="140"/>
      <c r="B50" s="21"/>
      <c r="C50" s="21"/>
      <c r="D50" s="3"/>
      <c r="E50" s="41" t="str">
        <f>IFERROR(VLOOKUP(D50,Data!K:L,VLOOKUP('Generella inställningar'!$B$3,Data!A:B,2,FALSE),FALSE)*(1+'Generella inställningar'!$B$5),"")</f>
        <v/>
      </c>
      <c r="F50" s="30"/>
      <c r="G50" s="30"/>
      <c r="H50" s="44" t="str">
        <f t="shared" si="1"/>
        <v/>
      </c>
      <c r="I50" s="66"/>
    </row>
    <row r="51" spans="1:9" x14ac:dyDescent="0.2">
      <c r="A51" s="140"/>
      <c r="B51" s="21"/>
      <c r="C51" s="21"/>
      <c r="D51" s="3"/>
      <c r="E51" s="41" t="str">
        <f>IFERROR(VLOOKUP(D51,Data!K:L,VLOOKUP('Generella inställningar'!$B$3,Data!A:B,2,FALSE),FALSE)*(1+'Generella inställningar'!$B$5),"")</f>
        <v/>
      </c>
      <c r="F51" s="30"/>
      <c r="G51" s="30"/>
      <c r="H51" s="44" t="str">
        <f t="shared" si="1"/>
        <v/>
      </c>
      <c r="I51" s="66"/>
    </row>
    <row r="52" spans="1:9" x14ac:dyDescent="0.2">
      <c r="A52" s="140"/>
      <c r="B52" s="21"/>
      <c r="C52" s="21"/>
      <c r="D52" s="3"/>
      <c r="E52" s="41" t="str">
        <f>IFERROR(VLOOKUP(D52,Data!K:L,VLOOKUP('Generella inställningar'!$B$3,Data!A:B,2,FALSE),FALSE)*(1+'Generella inställningar'!$B$5),"")</f>
        <v/>
      </c>
      <c r="F52" s="30"/>
      <c r="G52" s="30"/>
      <c r="H52" s="44" t="str">
        <f t="shared" si="1"/>
        <v/>
      </c>
      <c r="I52" s="66"/>
    </row>
    <row r="53" spans="1:9" x14ac:dyDescent="0.2">
      <c r="A53" s="140"/>
      <c r="B53" s="21"/>
      <c r="C53" s="21"/>
      <c r="D53" s="3"/>
      <c r="E53" s="41" t="str">
        <f>IFERROR(VLOOKUP(D53,Data!K:L,VLOOKUP('Generella inställningar'!$B$3,Data!A:B,2,FALSE),FALSE)*(1+'Generella inställningar'!$B$5),"")</f>
        <v/>
      </c>
      <c r="F53" s="30"/>
      <c r="G53" s="30"/>
      <c r="H53" s="44" t="str">
        <f t="shared" si="1"/>
        <v/>
      </c>
      <c r="I53" s="66"/>
    </row>
    <row r="54" spans="1:9" x14ac:dyDescent="0.2">
      <c r="A54" s="140"/>
      <c r="B54" s="21"/>
      <c r="C54" s="21"/>
      <c r="D54" s="3"/>
      <c r="E54" s="41" t="str">
        <f>IFERROR(VLOOKUP(D54,Data!K:L,VLOOKUP('Generella inställningar'!$B$3,Data!A:B,2,FALSE),FALSE)*(1+'Generella inställningar'!$B$5),"")</f>
        <v/>
      </c>
      <c r="F54" s="30"/>
      <c r="G54" s="30"/>
      <c r="H54" s="44" t="str">
        <f t="shared" si="1"/>
        <v/>
      </c>
      <c r="I54" s="66"/>
    </row>
    <row r="55" spans="1:9" x14ac:dyDescent="0.2">
      <c r="A55" s="140"/>
      <c r="B55" s="21"/>
      <c r="C55" s="21"/>
      <c r="D55" s="3"/>
      <c r="E55" s="41" t="str">
        <f>IFERROR(VLOOKUP(D55,Data!K:L,VLOOKUP('Generella inställningar'!$B$3,Data!A:B,2,FALSE),FALSE)*(1+'Generella inställningar'!$B$5),"")</f>
        <v/>
      </c>
      <c r="F55" s="30"/>
      <c r="G55" s="30"/>
      <c r="H55" s="44" t="str">
        <f t="shared" si="1"/>
        <v/>
      </c>
      <c r="I55" s="66"/>
    </row>
    <row r="56" spans="1:9" x14ac:dyDescent="0.2">
      <c r="A56" s="140"/>
      <c r="B56" s="21"/>
      <c r="C56" s="21"/>
      <c r="D56" s="3"/>
      <c r="E56" s="41" t="str">
        <f>IFERROR(VLOOKUP(D56,Data!K:L,VLOOKUP('Generella inställningar'!$B$3,Data!A:B,2,FALSE),FALSE)*(1+'Generella inställningar'!$B$5),"")</f>
        <v/>
      </c>
      <c r="F56" s="30"/>
      <c r="G56" s="30"/>
      <c r="H56" s="44" t="str">
        <f t="shared" si="1"/>
        <v/>
      </c>
      <c r="I56" s="66"/>
    </row>
    <row r="57" spans="1:9" x14ac:dyDescent="0.2">
      <c r="A57" s="140"/>
      <c r="B57" s="21"/>
      <c r="C57" s="21"/>
      <c r="D57" s="3"/>
      <c r="E57" s="41" t="str">
        <f>IFERROR(VLOOKUP(D57,Data!K:L,VLOOKUP('Generella inställningar'!$B$3,Data!A:B,2,FALSE),FALSE)*(1+'Generella inställningar'!$B$5),"")</f>
        <v/>
      </c>
      <c r="F57" s="30"/>
      <c r="G57" s="30"/>
      <c r="H57" s="44" t="str">
        <f t="shared" si="1"/>
        <v/>
      </c>
      <c r="I57" s="66"/>
    </row>
    <row r="58" spans="1:9" x14ac:dyDescent="0.2">
      <c r="A58" s="140"/>
      <c r="B58" s="21"/>
      <c r="C58" s="21"/>
      <c r="D58" s="3"/>
      <c r="E58" s="41" t="str">
        <f>IFERROR(VLOOKUP(D58,Data!K:L,VLOOKUP('Generella inställningar'!$B$3,Data!A:B,2,FALSE),FALSE)*(1+'Generella inställningar'!$B$5),"")</f>
        <v/>
      </c>
      <c r="F58" s="30"/>
      <c r="G58" s="30"/>
      <c r="H58" s="44" t="str">
        <f t="shared" si="1"/>
        <v/>
      </c>
      <c r="I58" s="66"/>
    </row>
    <row r="59" spans="1:9" x14ac:dyDescent="0.2">
      <c r="A59" s="140"/>
      <c r="B59" s="21"/>
      <c r="C59" s="21"/>
      <c r="D59" s="3"/>
      <c r="E59" s="41" t="str">
        <f>IFERROR(VLOOKUP(D59,Data!K:L,VLOOKUP('Generella inställningar'!$B$3,Data!A:B,2,FALSE),FALSE)*(1+'Generella inställningar'!$B$5),"")</f>
        <v/>
      </c>
      <c r="F59" s="30"/>
      <c r="G59" s="30"/>
      <c r="H59" s="44" t="str">
        <f t="shared" si="1"/>
        <v/>
      </c>
      <c r="I59" s="66"/>
    </row>
    <row r="60" spans="1:9" x14ac:dyDescent="0.2">
      <c r="A60" s="140"/>
      <c r="B60" s="21"/>
      <c r="C60" s="21"/>
      <c r="D60" s="3"/>
      <c r="E60" s="41" t="str">
        <f>IFERROR(VLOOKUP(D60,Data!K:L,VLOOKUP('Generella inställningar'!$B$3,Data!A:B,2,FALSE),FALSE)*(1+'Generella inställningar'!$B$5),"")</f>
        <v/>
      </c>
      <c r="F60" s="30"/>
      <c r="G60" s="30"/>
      <c r="H60" s="44" t="str">
        <f t="shared" si="1"/>
        <v/>
      </c>
      <c r="I60" s="66"/>
    </row>
    <row r="61" spans="1:9" x14ac:dyDescent="0.2">
      <c r="A61" s="140"/>
      <c r="B61" s="21"/>
      <c r="C61" s="21"/>
      <c r="D61" s="3"/>
      <c r="E61" s="41" t="str">
        <f>IFERROR(VLOOKUP(D61,Data!K:L,VLOOKUP('Generella inställningar'!$B$3,Data!A:B,2,FALSE),FALSE)*(1+'Generella inställningar'!$B$5),"")</f>
        <v/>
      </c>
      <c r="F61" s="30"/>
      <c r="G61" s="30"/>
      <c r="H61" s="44" t="str">
        <f t="shared" si="1"/>
        <v/>
      </c>
      <c r="I61" s="66"/>
    </row>
    <row r="62" spans="1:9" x14ac:dyDescent="0.2">
      <c r="A62" s="140"/>
      <c r="B62" s="21"/>
      <c r="C62" s="21"/>
      <c r="D62" s="3"/>
      <c r="E62" s="41" t="str">
        <f>IFERROR(VLOOKUP(D62,Data!K:L,VLOOKUP('Generella inställningar'!$B$3,Data!A:B,2,FALSE),FALSE)*(1+'Generella inställningar'!$B$5),"")</f>
        <v/>
      </c>
      <c r="F62" s="30"/>
      <c r="G62" s="30"/>
      <c r="H62" s="44" t="str">
        <f t="shared" si="1"/>
        <v/>
      </c>
      <c r="I62" s="66"/>
    </row>
    <row r="63" spans="1:9" x14ac:dyDescent="0.2">
      <c r="A63" s="140"/>
      <c r="B63" s="21"/>
      <c r="C63" s="21"/>
      <c r="D63" s="3"/>
      <c r="E63" s="41" t="str">
        <f>IFERROR(VLOOKUP(D63,Data!K:L,VLOOKUP('Generella inställningar'!$B$3,Data!A:B,2,FALSE),FALSE)*(1+'Generella inställningar'!$B$5),"")</f>
        <v/>
      </c>
      <c r="F63" s="30"/>
      <c r="G63" s="30"/>
      <c r="H63" s="44" t="str">
        <f t="shared" si="1"/>
        <v/>
      </c>
      <c r="I63" s="66"/>
    </row>
    <row r="64" spans="1:9" x14ac:dyDescent="0.2">
      <c r="A64" s="140"/>
      <c r="B64" s="21"/>
      <c r="C64" s="21"/>
      <c r="D64" s="3"/>
      <c r="E64" s="41" t="str">
        <f>IFERROR(VLOOKUP(D64,Data!K:L,VLOOKUP('Generella inställningar'!$B$3,Data!A:B,2,FALSE),FALSE)*(1+'Generella inställningar'!$B$5),"")</f>
        <v/>
      </c>
      <c r="F64" s="30"/>
      <c r="G64" s="30"/>
      <c r="H64" s="44" t="str">
        <f t="shared" si="1"/>
        <v/>
      </c>
      <c r="I64" s="66"/>
    </row>
    <row r="65" spans="1:9" x14ac:dyDescent="0.2">
      <c r="A65" s="140"/>
      <c r="B65" s="21"/>
      <c r="C65" s="21"/>
      <c r="D65" s="3"/>
      <c r="E65" s="41" t="str">
        <f>IFERROR(VLOOKUP(D65,Data!K:L,VLOOKUP('Generella inställningar'!$B$3,Data!A:B,2,FALSE),FALSE)*(1+'Generella inställningar'!$B$5),"")</f>
        <v/>
      </c>
      <c r="F65" s="30"/>
      <c r="G65" s="30"/>
      <c r="H65" s="44" t="str">
        <f t="shared" si="1"/>
        <v/>
      </c>
      <c r="I65" s="66"/>
    </row>
    <row r="66" spans="1:9" x14ac:dyDescent="0.2">
      <c r="A66" s="140"/>
      <c r="B66" s="21"/>
      <c r="C66" s="21"/>
      <c r="D66" s="3"/>
      <c r="E66" s="41" t="str">
        <f>IFERROR(VLOOKUP(D66,Data!K:L,VLOOKUP('Generella inställningar'!$B$3,Data!A:B,2,FALSE),FALSE)*(1+'Generella inställningar'!$B$5),"")</f>
        <v/>
      </c>
      <c r="F66" s="30"/>
      <c r="G66" s="30"/>
      <c r="H66" s="44" t="str">
        <f t="shared" si="1"/>
        <v/>
      </c>
      <c r="I66" s="66"/>
    </row>
    <row r="67" spans="1:9" x14ac:dyDescent="0.2">
      <c r="A67" s="140"/>
      <c r="B67" s="21"/>
      <c r="C67" s="21"/>
      <c r="D67" s="3"/>
      <c r="E67" s="41" t="str">
        <f>IFERROR(VLOOKUP(D67,Data!K:L,VLOOKUP('Generella inställningar'!$B$3,Data!A:B,2,FALSE),FALSE)*(1+'Generella inställningar'!$B$5),"")</f>
        <v/>
      </c>
      <c r="F67" s="30"/>
      <c r="G67" s="30"/>
      <c r="H67" s="44" t="str">
        <f t="shared" si="1"/>
        <v/>
      </c>
      <c r="I67" s="66"/>
    </row>
    <row r="68" spans="1:9" x14ac:dyDescent="0.2">
      <c r="A68" s="140"/>
      <c r="B68" s="21"/>
      <c r="C68" s="21"/>
      <c r="D68" s="3"/>
      <c r="E68" s="41" t="str">
        <f>IFERROR(VLOOKUP(D68,Data!K:L,VLOOKUP('Generella inställningar'!$B$3,Data!A:B,2,FALSE),FALSE)*(1+'Generella inställningar'!$B$5),"")</f>
        <v/>
      </c>
      <c r="F68" s="30"/>
      <c r="G68" s="30"/>
      <c r="H68" s="44" t="str">
        <f t="shared" si="1"/>
        <v/>
      </c>
      <c r="I68" s="66"/>
    </row>
    <row r="69" spans="1:9" x14ac:dyDescent="0.2">
      <c r="A69" s="140"/>
      <c r="B69" s="21"/>
      <c r="C69" s="21"/>
      <c r="D69" s="3"/>
      <c r="E69" s="41" t="str">
        <f>IFERROR(VLOOKUP(D69,Data!K:L,VLOOKUP('Generella inställningar'!$B$3,Data!A:B,2,FALSE),FALSE)*(1+'Generella inställningar'!$B$5),"")</f>
        <v/>
      </c>
      <c r="F69" s="30"/>
      <c r="G69" s="30"/>
      <c r="H69" s="44" t="str">
        <f t="shared" si="1"/>
        <v/>
      </c>
      <c r="I69" s="66"/>
    </row>
    <row r="70" spans="1:9" x14ac:dyDescent="0.2">
      <c r="A70" s="140"/>
      <c r="B70" s="21"/>
      <c r="C70" s="21"/>
      <c r="D70" s="3"/>
      <c r="E70" s="41" t="str">
        <f>IFERROR(VLOOKUP(D70,Data!K:L,VLOOKUP('Generella inställningar'!$B$3,Data!A:B,2,FALSE),FALSE)*(1+'Generella inställningar'!$B$5),"")</f>
        <v/>
      </c>
      <c r="F70" s="30"/>
      <c r="G70" s="30"/>
      <c r="H70" s="44" t="str">
        <f t="shared" si="1"/>
        <v/>
      </c>
      <c r="I70" s="66"/>
    </row>
    <row r="71" spans="1:9" x14ac:dyDescent="0.2">
      <c r="A71" s="140"/>
      <c r="B71" s="21"/>
      <c r="C71" s="21"/>
      <c r="D71" s="3"/>
      <c r="E71" s="41" t="str">
        <f>IFERROR(VLOOKUP(D71,Data!K:L,VLOOKUP('Generella inställningar'!$B$3,Data!A:B,2,FALSE),FALSE)*(1+'Generella inställningar'!$B$5),"")</f>
        <v/>
      </c>
      <c r="F71" s="30"/>
      <c r="G71" s="30"/>
      <c r="H71" s="44" t="str">
        <f t="shared" si="1"/>
        <v/>
      </c>
      <c r="I71" s="66"/>
    </row>
    <row r="72" spans="1:9" x14ac:dyDescent="0.2">
      <c r="A72" s="140"/>
      <c r="B72" s="21"/>
      <c r="C72" s="21"/>
      <c r="D72" s="3"/>
      <c r="E72" s="41" t="str">
        <f>IFERROR(VLOOKUP(D72,Data!K:L,VLOOKUP('Generella inställningar'!$B$3,Data!A:B,2,FALSE),FALSE)*(1+'Generella inställningar'!$B$5),"")</f>
        <v/>
      </c>
      <c r="F72" s="30"/>
      <c r="G72" s="30"/>
      <c r="H72" s="44" t="str">
        <f t="shared" si="1"/>
        <v/>
      </c>
      <c r="I72" s="66"/>
    </row>
    <row r="73" spans="1:9" x14ac:dyDescent="0.2">
      <c r="A73" s="140"/>
      <c r="B73" s="21"/>
      <c r="C73" s="21"/>
      <c r="D73" s="3"/>
      <c r="E73" s="41" t="str">
        <f>IFERROR(VLOOKUP(D73,Data!K:L,VLOOKUP('Generella inställningar'!$B$3,Data!A:B,2,FALSE),FALSE)*(1+'Generella inställningar'!$B$5),"")</f>
        <v/>
      </c>
      <c r="F73" s="30"/>
      <c r="G73" s="30"/>
      <c r="H73" s="44" t="str">
        <f t="shared" si="1"/>
        <v/>
      </c>
      <c r="I73" s="66"/>
    </row>
    <row r="74" spans="1:9" x14ac:dyDescent="0.2">
      <c r="A74" s="140"/>
      <c r="B74" s="21"/>
      <c r="C74" s="21"/>
      <c r="D74" s="3"/>
      <c r="E74" s="41" t="str">
        <f>IFERROR(VLOOKUP(D74,Data!K:L,VLOOKUP('Generella inställningar'!$B$3,Data!A:B,2,FALSE),FALSE)*(1+'Generella inställningar'!$B$5),"")</f>
        <v/>
      </c>
      <c r="F74" s="30"/>
      <c r="G74" s="30"/>
      <c r="H74" s="44" t="str">
        <f t="shared" si="1"/>
        <v/>
      </c>
      <c r="I74" s="66"/>
    </row>
    <row r="75" spans="1:9" x14ac:dyDescent="0.2">
      <c r="A75" s="140"/>
      <c r="B75" s="21"/>
      <c r="C75" s="21"/>
      <c r="D75" s="3"/>
      <c r="E75" s="41" t="str">
        <f>IFERROR(VLOOKUP(D75,Data!K:L,VLOOKUP('Generella inställningar'!$B$3,Data!A:B,2,FALSE),FALSE)*(1+'Generella inställningar'!$B$5),"")</f>
        <v/>
      </c>
      <c r="F75" s="30"/>
      <c r="G75" s="30"/>
      <c r="H75" s="44" t="str">
        <f t="shared" ref="H75:H97" si="2">IFERROR(ROUND(E75*F75*G75*1720/12/100,0),"")</f>
        <v/>
      </c>
      <c r="I75" s="66"/>
    </row>
    <row r="76" spans="1:9" x14ac:dyDescent="0.2">
      <c r="A76" s="140"/>
      <c r="B76" s="21"/>
      <c r="C76" s="21"/>
      <c r="D76" s="3"/>
      <c r="E76" s="41" t="str">
        <f>IFERROR(VLOOKUP(D76,Data!K:L,VLOOKUP('Generella inställningar'!$B$3,Data!A:B,2,FALSE),FALSE)*(1+'Generella inställningar'!$B$5),"")</f>
        <v/>
      </c>
      <c r="F76" s="30"/>
      <c r="G76" s="30"/>
      <c r="H76" s="44" t="str">
        <f t="shared" si="2"/>
        <v/>
      </c>
      <c r="I76" s="66"/>
    </row>
    <row r="77" spans="1:9" x14ac:dyDescent="0.2">
      <c r="A77" s="140"/>
      <c r="B77" s="21"/>
      <c r="C77" s="21"/>
      <c r="D77" s="3"/>
      <c r="E77" s="41" t="str">
        <f>IFERROR(VLOOKUP(D77,Data!K:L,VLOOKUP('Generella inställningar'!$B$3,Data!A:B,2,FALSE),FALSE)*(1+'Generella inställningar'!$B$5),"")</f>
        <v/>
      </c>
      <c r="F77" s="30"/>
      <c r="G77" s="30"/>
      <c r="H77" s="44" t="str">
        <f t="shared" si="2"/>
        <v/>
      </c>
      <c r="I77" s="66"/>
    </row>
    <row r="78" spans="1:9" x14ac:dyDescent="0.2">
      <c r="A78" s="140"/>
      <c r="B78" s="21"/>
      <c r="C78" s="21"/>
      <c r="D78" s="3"/>
      <c r="E78" s="41" t="str">
        <f>IFERROR(VLOOKUP(D78,Data!K:L,VLOOKUP('Generella inställningar'!$B$3,Data!A:B,2,FALSE),FALSE)*(1+'Generella inställningar'!$B$5),"")</f>
        <v/>
      </c>
      <c r="F78" s="30"/>
      <c r="G78" s="30"/>
      <c r="H78" s="44" t="str">
        <f t="shared" si="2"/>
        <v/>
      </c>
      <c r="I78" s="66"/>
    </row>
    <row r="79" spans="1:9" x14ac:dyDescent="0.2">
      <c r="A79" s="140"/>
      <c r="B79" s="21"/>
      <c r="C79" s="21"/>
      <c r="D79" s="3"/>
      <c r="E79" s="41" t="str">
        <f>IFERROR(VLOOKUP(D79,Data!K:L,VLOOKUP('Generella inställningar'!$B$3,Data!A:B,2,FALSE),FALSE)*(1+'Generella inställningar'!$B$5),"")</f>
        <v/>
      </c>
      <c r="F79" s="30"/>
      <c r="G79" s="30"/>
      <c r="H79" s="44" t="str">
        <f t="shared" si="2"/>
        <v/>
      </c>
      <c r="I79" s="66"/>
    </row>
    <row r="80" spans="1:9" x14ac:dyDescent="0.2">
      <c r="A80" s="140"/>
      <c r="B80" s="21"/>
      <c r="C80" s="21"/>
      <c r="D80" s="3"/>
      <c r="E80" s="41" t="str">
        <f>IFERROR(VLOOKUP(D80,Data!K:L,VLOOKUP('Generella inställningar'!$B$3,Data!A:B,2,FALSE),FALSE)*(1+'Generella inställningar'!$B$5),"")</f>
        <v/>
      </c>
      <c r="F80" s="30"/>
      <c r="G80" s="30"/>
      <c r="H80" s="44" t="str">
        <f t="shared" si="2"/>
        <v/>
      </c>
      <c r="I80" s="66"/>
    </row>
    <row r="81" spans="1:9" x14ac:dyDescent="0.2">
      <c r="A81" s="140"/>
      <c r="B81" s="21"/>
      <c r="C81" s="21"/>
      <c r="D81" s="3"/>
      <c r="E81" s="41" t="str">
        <f>IFERROR(VLOOKUP(D81,Data!K:L,VLOOKUP('Generella inställningar'!$B$3,Data!A:B,2,FALSE),FALSE)*(1+'Generella inställningar'!$B$5),"")</f>
        <v/>
      </c>
      <c r="F81" s="30"/>
      <c r="G81" s="30"/>
      <c r="H81" s="44" t="str">
        <f t="shared" si="2"/>
        <v/>
      </c>
      <c r="I81" s="66"/>
    </row>
    <row r="82" spans="1:9" x14ac:dyDescent="0.2">
      <c r="A82" s="140"/>
      <c r="B82" s="21"/>
      <c r="C82" s="21"/>
      <c r="D82" s="3"/>
      <c r="E82" s="41" t="str">
        <f>IFERROR(VLOOKUP(D82,Data!K:L,VLOOKUP('Generella inställningar'!$B$3,Data!A:B,2,FALSE),FALSE)*(1+'Generella inställningar'!$B$5),"")</f>
        <v/>
      </c>
      <c r="F82" s="30"/>
      <c r="G82" s="30"/>
      <c r="H82" s="44" t="str">
        <f t="shared" si="2"/>
        <v/>
      </c>
      <c r="I82" s="66"/>
    </row>
    <row r="83" spans="1:9" x14ac:dyDescent="0.2">
      <c r="A83" s="140"/>
      <c r="B83" s="21"/>
      <c r="C83" s="21"/>
      <c r="D83" s="3"/>
      <c r="E83" s="41" t="str">
        <f>IFERROR(VLOOKUP(D83,Data!K:L,VLOOKUP('Generella inställningar'!$B$3,Data!A:B,2,FALSE),FALSE)*(1+'Generella inställningar'!$B$5),"")</f>
        <v/>
      </c>
      <c r="F83" s="30"/>
      <c r="G83" s="30"/>
      <c r="H83" s="44" t="str">
        <f t="shared" si="2"/>
        <v/>
      </c>
      <c r="I83" s="66"/>
    </row>
    <row r="84" spans="1:9" x14ac:dyDescent="0.2">
      <c r="A84" s="140"/>
      <c r="B84" s="21"/>
      <c r="C84" s="21"/>
      <c r="D84" s="3"/>
      <c r="E84" s="41" t="str">
        <f>IFERROR(VLOOKUP(D84,Data!K:L,VLOOKUP('Generella inställningar'!$B$3,Data!A:B,2,FALSE),FALSE)*(1+'Generella inställningar'!$B$5),"")</f>
        <v/>
      </c>
      <c r="F84" s="30"/>
      <c r="G84" s="30"/>
      <c r="H84" s="44" t="str">
        <f t="shared" si="2"/>
        <v/>
      </c>
      <c r="I84" s="66"/>
    </row>
    <row r="85" spans="1:9" x14ac:dyDescent="0.2">
      <c r="A85" s="140"/>
      <c r="B85" s="21"/>
      <c r="C85" s="21"/>
      <c r="D85" s="3"/>
      <c r="E85" s="41" t="str">
        <f>IFERROR(VLOOKUP(D85,Data!K:L,VLOOKUP('Generella inställningar'!$B$3,Data!A:B,2,FALSE),FALSE)*(1+'Generella inställningar'!$B$5),"")</f>
        <v/>
      </c>
      <c r="F85" s="30"/>
      <c r="G85" s="30"/>
      <c r="H85" s="44" t="str">
        <f t="shared" si="2"/>
        <v/>
      </c>
      <c r="I85" s="66"/>
    </row>
    <row r="86" spans="1:9" x14ac:dyDescent="0.2">
      <c r="A86" s="140"/>
      <c r="B86" s="21"/>
      <c r="C86" s="21"/>
      <c r="D86" s="3"/>
      <c r="E86" s="41" t="str">
        <f>IFERROR(VLOOKUP(D86,Data!K:L,VLOOKUP('Generella inställningar'!$B$3,Data!A:B,2,FALSE),FALSE)*(1+'Generella inställningar'!$B$5),"")</f>
        <v/>
      </c>
      <c r="F86" s="30"/>
      <c r="G86" s="30"/>
      <c r="H86" s="44" t="str">
        <f t="shared" si="2"/>
        <v/>
      </c>
      <c r="I86" s="66"/>
    </row>
    <row r="87" spans="1:9" x14ac:dyDescent="0.2">
      <c r="A87" s="140"/>
      <c r="B87" s="21"/>
      <c r="C87" s="21"/>
      <c r="D87" s="3"/>
      <c r="E87" s="41" t="str">
        <f>IFERROR(VLOOKUP(D87,Data!K:L,VLOOKUP('Generella inställningar'!$B$3,Data!A:B,2,FALSE),FALSE)*(1+'Generella inställningar'!$B$5),"")</f>
        <v/>
      </c>
      <c r="F87" s="30"/>
      <c r="G87" s="30"/>
      <c r="H87" s="44" t="str">
        <f t="shared" si="2"/>
        <v/>
      </c>
      <c r="I87" s="66"/>
    </row>
    <row r="88" spans="1:9" x14ac:dyDescent="0.2">
      <c r="A88" s="140"/>
      <c r="B88" s="21"/>
      <c r="C88" s="21"/>
      <c r="D88" s="3"/>
      <c r="E88" s="41" t="str">
        <f>IFERROR(VLOOKUP(D88,Data!K:L,VLOOKUP('Generella inställningar'!$B$3,Data!A:B,2,FALSE),FALSE)*(1+'Generella inställningar'!$B$5),"")</f>
        <v/>
      </c>
      <c r="F88" s="30"/>
      <c r="G88" s="30"/>
      <c r="H88" s="44" t="str">
        <f t="shared" si="2"/>
        <v/>
      </c>
      <c r="I88" s="66"/>
    </row>
    <row r="89" spans="1:9" x14ac:dyDescent="0.2">
      <c r="A89" s="140"/>
      <c r="B89" s="21"/>
      <c r="C89" s="21"/>
      <c r="D89" s="3"/>
      <c r="E89" s="41" t="str">
        <f>IFERROR(VLOOKUP(D89,Data!K:L,VLOOKUP('Generella inställningar'!$B$3,Data!A:B,2,FALSE),FALSE)*(1+'Generella inställningar'!$B$5),"")</f>
        <v/>
      </c>
      <c r="F89" s="30"/>
      <c r="G89" s="30"/>
      <c r="H89" s="44" t="str">
        <f t="shared" si="2"/>
        <v/>
      </c>
      <c r="I89" s="66"/>
    </row>
    <row r="90" spans="1:9" x14ac:dyDescent="0.2">
      <c r="A90" s="140"/>
      <c r="B90" s="21"/>
      <c r="C90" s="21"/>
      <c r="D90" s="3"/>
      <c r="E90" s="41" t="str">
        <f>IFERROR(VLOOKUP(D90,Data!K:L,VLOOKUP('Generella inställningar'!$B$3,Data!A:B,2,FALSE),FALSE)*(1+'Generella inställningar'!$B$5),"")</f>
        <v/>
      </c>
      <c r="F90" s="30"/>
      <c r="G90" s="30"/>
      <c r="H90" s="44" t="str">
        <f t="shared" si="2"/>
        <v/>
      </c>
      <c r="I90" s="66"/>
    </row>
    <row r="91" spans="1:9" ht="15.75" customHeight="1" x14ac:dyDescent="0.2">
      <c r="A91" s="140"/>
      <c r="B91" s="21"/>
      <c r="C91" s="21"/>
      <c r="D91" s="3"/>
      <c r="E91" s="41" t="str">
        <f>IFERROR(VLOOKUP(D91,Data!K:L,VLOOKUP('Generella inställningar'!$B$3,Data!A:B,2,FALSE),FALSE)*(1+'Generella inställningar'!$B$5),"")</f>
        <v/>
      </c>
      <c r="F91" s="30"/>
      <c r="G91" s="30"/>
      <c r="H91" s="44" t="str">
        <f t="shared" si="2"/>
        <v/>
      </c>
      <c r="I91" s="66"/>
    </row>
    <row r="92" spans="1:9" x14ac:dyDescent="0.2">
      <c r="A92" s="140"/>
      <c r="B92" s="21"/>
      <c r="C92" s="21"/>
      <c r="D92" s="3"/>
      <c r="E92" s="41" t="str">
        <f>IFERROR(VLOOKUP(D92,Data!K:L,VLOOKUP('Generella inställningar'!$B$3,Data!A:B,2,FALSE),FALSE)*(1+'Generella inställningar'!$B$5),"")</f>
        <v/>
      </c>
      <c r="F92" s="30"/>
      <c r="G92" s="30"/>
      <c r="H92" s="44" t="str">
        <f t="shared" si="2"/>
        <v/>
      </c>
      <c r="I92" s="66"/>
    </row>
    <row r="93" spans="1:9" ht="15" customHeight="1" x14ac:dyDescent="0.2">
      <c r="A93" s="140"/>
      <c r="B93" s="21"/>
      <c r="C93" s="21"/>
      <c r="D93" s="3"/>
      <c r="E93" s="41" t="str">
        <f>IFERROR(VLOOKUP(D93,Data!K:L,VLOOKUP('Generella inställningar'!$B$3,Data!A:B,2,FALSE),FALSE)*(1+'Generella inställningar'!$B$5),"")</f>
        <v/>
      </c>
      <c r="F93" s="30"/>
      <c r="G93" s="30"/>
      <c r="H93" s="44" t="str">
        <f t="shared" si="2"/>
        <v/>
      </c>
      <c r="I93" s="66"/>
    </row>
    <row r="94" spans="1:9" x14ac:dyDescent="0.2">
      <c r="A94" s="140"/>
      <c r="B94" s="21"/>
      <c r="C94" s="21"/>
      <c r="D94" s="3"/>
      <c r="E94" s="41" t="str">
        <f>IFERROR(VLOOKUP(D94,Data!K:L,VLOOKUP('Generella inställningar'!$B$3,Data!A:B,2,FALSE),FALSE)*(1+'Generella inställningar'!$B$5),"")</f>
        <v/>
      </c>
      <c r="F94" s="30"/>
      <c r="G94" s="30"/>
      <c r="H94" s="44" t="str">
        <f t="shared" si="2"/>
        <v/>
      </c>
      <c r="I94" s="66"/>
    </row>
    <row r="95" spans="1:9" x14ac:dyDescent="0.2">
      <c r="A95" s="140"/>
      <c r="B95" s="21"/>
      <c r="C95" s="21"/>
      <c r="D95" s="3"/>
      <c r="E95" s="41" t="str">
        <f>IFERROR(VLOOKUP(D95,Data!K:L,VLOOKUP('Generella inställningar'!$B$3,Data!A:B,2,FALSE),FALSE)*(1+'Generella inställningar'!$B$5),"")</f>
        <v/>
      </c>
      <c r="F95" s="30"/>
      <c r="G95" s="30"/>
      <c r="H95" s="44" t="str">
        <f t="shared" si="2"/>
        <v/>
      </c>
      <c r="I95" s="66"/>
    </row>
    <row r="96" spans="1:9" x14ac:dyDescent="0.2">
      <c r="A96" s="140"/>
      <c r="B96" s="21"/>
      <c r="C96" s="21"/>
      <c r="D96" s="3"/>
      <c r="E96" s="41" t="str">
        <f>IFERROR(VLOOKUP(D96,Data!K:L,VLOOKUP('Generella inställningar'!$B$3,Data!A:B,2,FALSE),FALSE)*(1+'Generella inställningar'!$B$5),"")</f>
        <v/>
      </c>
      <c r="F96" s="30"/>
      <c r="G96" s="30"/>
      <c r="H96" s="44" t="str">
        <f t="shared" si="2"/>
        <v/>
      </c>
      <c r="I96" s="66"/>
    </row>
    <row r="97" spans="1:9" x14ac:dyDescent="0.2">
      <c r="A97" s="140"/>
      <c r="B97" s="21"/>
      <c r="C97" s="21"/>
      <c r="D97" s="3"/>
      <c r="E97" s="41" t="str">
        <f>IFERROR(VLOOKUP(D97,Data!K:L,VLOOKUP('Generella inställningar'!$B$3,Data!A:B,2,FALSE),FALSE)*(1+'Generella inställningar'!$B$5),"")</f>
        <v/>
      </c>
      <c r="F97" s="30"/>
      <c r="G97" s="30"/>
      <c r="H97" s="44" t="str">
        <f t="shared" si="2"/>
        <v/>
      </c>
      <c r="I97" s="66"/>
    </row>
    <row r="98" spans="1:9" x14ac:dyDescent="0.2">
      <c r="A98" s="169"/>
      <c r="B98" s="169"/>
      <c r="C98" s="169"/>
      <c r="D98" s="169"/>
      <c r="E98" s="169"/>
      <c r="F98" s="169"/>
      <c r="G98" s="169"/>
      <c r="H98" s="169"/>
      <c r="I98" s="169"/>
    </row>
  </sheetData>
  <sheetProtection algorithmName="SHA-512" hashValue="r/P3VTetkn6r5bI5EWC0qeHArbm8tpCenSLbdYaMwEcE6/S9Wsj3j1sbaqmh1ZmLkcuVOm83s35Ztbwt/KLVEQ==" saltValue="N9Myuhg4kndt1AzqLtcpdQ==" spinCount="100000" sheet="1" formatColumns="0" formatRows="0"/>
  <mergeCells count="4">
    <mergeCell ref="D3:F3"/>
    <mergeCell ref="A1:I1"/>
    <mergeCell ref="A2:I2"/>
    <mergeCell ref="A3:C3"/>
  </mergeCells>
  <dataValidations count="4">
    <dataValidation type="list" allowBlank="1" showInputMessage="1" showErrorMessage="1" sqref="A5:A97" xr:uid="{1D28557F-7A02-4640-83D9-2FDAC0047886}">
      <formula1>mfbiaap</formula1>
    </dataValidation>
    <dataValidation type="list" allowBlank="1" showInputMessage="1" showErrorMessage="1" errorTitle="Välj ett av alternativen" error="Tryck på avbryt-knappen,_x000a_välj därefter ett av alternativen_x000a_i rulllistan." sqref="D5:D97" xr:uid="{C096924C-3186-4357-BA68-88380225FD34}">
      <formula1>INDIRECT(TimloneGruppNamn)</formula1>
    </dataValidation>
    <dataValidation type="whole" allowBlank="1" showInputMessage="1" showErrorMessage="1" sqref="F5:F97" xr:uid="{85128DF9-7E78-4B4D-9DAF-163258EEB5B1}">
      <formula1>0</formula1>
      <formula2>100</formula2>
    </dataValidation>
    <dataValidation type="whole" allowBlank="1" showInputMessage="1" showErrorMessage="1" sqref="G5:G97" xr:uid="{A057AAE5-193D-426F-A881-201692BAB0A9}">
      <formula1>0</formula1>
      <formula2>50</formula2>
    </dataValidation>
  </dataValidations>
  <pageMargins left="0.7" right="0.7" top="0.75" bottom="0.75" header="0.3" footer="0.3"/>
  <pageSetup paperSize="9" scale="69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D52631-EB73-4957-A9E2-AD8F4DDF0791}">
          <x14:formula1>
            <xm:f>Data!$S$1:$S$3</xm:f>
          </x14:formula1>
          <xm:sqref>I5:I97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B6E0-592F-4233-B328-B2ED39153979}">
  <sheetPr>
    <pageSetUpPr fitToPage="1"/>
  </sheetPr>
  <dimension ref="A1:U101"/>
  <sheetViews>
    <sheetView showGridLines="0" zoomScaleNormal="100" workbookViewId="0">
      <selection activeCell="C17" sqref="C17"/>
    </sheetView>
  </sheetViews>
  <sheetFormatPr baseColWidth="10" defaultColWidth="0" defaultRowHeight="15" zeroHeight="1" x14ac:dyDescent="0.2"/>
  <cols>
    <col min="1" max="1" width="23.5" style="2" customWidth="1"/>
    <col min="2" max="2" width="40.33203125" style="2" bestFit="1" customWidth="1"/>
    <col min="3" max="3" width="40.33203125" style="2" customWidth="1"/>
    <col min="4" max="4" width="37.33203125" style="2" customWidth="1"/>
    <col min="5" max="5" width="19.6640625" style="6" customWidth="1"/>
    <col min="6" max="6" width="16.6640625" style="6" bestFit="1" customWidth="1"/>
    <col min="7" max="7" width="14.33203125" style="6" customWidth="1"/>
    <col min="8" max="8" width="17.33203125" style="2" bestFit="1" customWidth="1"/>
    <col min="9" max="9" width="28.5" style="2" customWidth="1"/>
    <col min="10" max="10" width="12" style="2" hidden="1"/>
    <col min="11" max="11" width="9.33203125" style="2" hidden="1"/>
    <col min="12" max="12" width="13" style="2" hidden="1"/>
    <col min="13" max="13" width="24.6640625" style="2" hidden="1"/>
    <col min="14" max="14" width="8.6640625" style="2" hidden="1"/>
    <col min="15" max="15" width="38.5" style="2" hidden="1"/>
    <col min="16" max="16" width="24" style="2" hidden="1"/>
    <col min="17" max="17" width="32" style="2" hidden="1"/>
    <col min="18" max="18" width="8.6640625" style="2" hidden="1"/>
    <col min="19" max="19" width="13.5" style="2" hidden="1"/>
    <col min="20" max="20" width="10.33203125" style="2" hidden="1"/>
    <col min="21" max="21" width="14.6640625" style="2" hidden="1"/>
    <col min="22" max="16384" width="8.6640625" style="2" hidden="1"/>
  </cols>
  <sheetData>
    <row r="1" spans="1:9" ht="51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</row>
    <row r="2" spans="1:9" x14ac:dyDescent="0.2">
      <c r="A2" s="162" t="s">
        <v>238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2">
      <c r="A3" s="5"/>
      <c r="F3" s="105" t="s">
        <v>13</v>
      </c>
      <c r="G3" s="106"/>
      <c r="H3" s="46">
        <f>SUM(H5:H95)</f>
        <v>0</v>
      </c>
    </row>
    <row r="4" spans="1:9" x14ac:dyDescent="0.2">
      <c r="A4" s="141" t="s">
        <v>59</v>
      </c>
      <c r="B4" s="150" t="s">
        <v>16</v>
      </c>
      <c r="C4" s="151" t="s">
        <v>63</v>
      </c>
      <c r="D4" s="152" t="s">
        <v>248</v>
      </c>
      <c r="E4" s="152" t="s">
        <v>249</v>
      </c>
      <c r="F4" s="152" t="s">
        <v>250</v>
      </c>
      <c r="G4" s="153" t="s">
        <v>251</v>
      </c>
      <c r="H4" s="143" t="s">
        <v>22</v>
      </c>
      <c r="I4" s="144" t="s">
        <v>165</v>
      </c>
    </row>
    <row r="5" spans="1:9" x14ac:dyDescent="0.2">
      <c r="A5" s="149"/>
      <c r="B5" s="4"/>
      <c r="C5" s="76"/>
      <c r="D5" s="77"/>
      <c r="E5" s="77"/>
      <c r="F5" s="77"/>
      <c r="G5" s="78"/>
      <c r="H5" s="67"/>
      <c r="I5" s="66"/>
    </row>
    <row r="6" spans="1:9" x14ac:dyDescent="0.2">
      <c r="A6" s="149"/>
      <c r="B6" s="4"/>
      <c r="C6" s="76"/>
      <c r="D6" s="77"/>
      <c r="E6" s="77"/>
      <c r="F6" s="77"/>
      <c r="G6" s="78"/>
      <c r="H6" s="67"/>
      <c r="I6" s="66"/>
    </row>
    <row r="7" spans="1:9" x14ac:dyDescent="0.2">
      <c r="A7" s="149"/>
      <c r="B7" s="4"/>
      <c r="C7" s="76"/>
      <c r="D7" s="77"/>
      <c r="E7" s="77"/>
      <c r="F7" s="77"/>
      <c r="G7" s="78"/>
      <c r="H7" s="67"/>
      <c r="I7" s="66"/>
    </row>
    <row r="8" spans="1:9" x14ac:dyDescent="0.2">
      <c r="A8" s="149"/>
      <c r="B8" s="4"/>
      <c r="C8" s="76"/>
      <c r="D8" s="77"/>
      <c r="E8" s="77"/>
      <c r="F8" s="77"/>
      <c r="G8" s="78"/>
      <c r="H8" s="67"/>
      <c r="I8" s="66"/>
    </row>
    <row r="9" spans="1:9" x14ac:dyDescent="0.2">
      <c r="A9" s="149"/>
      <c r="B9" s="4"/>
      <c r="C9" s="76"/>
      <c r="D9" s="77"/>
      <c r="E9" s="77"/>
      <c r="F9" s="77"/>
      <c r="G9" s="78"/>
      <c r="H9" s="67"/>
      <c r="I9" s="66"/>
    </row>
    <row r="10" spans="1:9" x14ac:dyDescent="0.2">
      <c r="A10" s="149"/>
      <c r="B10" s="4"/>
      <c r="C10" s="76"/>
      <c r="D10" s="77"/>
      <c r="E10" s="77"/>
      <c r="F10" s="77"/>
      <c r="G10" s="78"/>
      <c r="H10" s="67"/>
      <c r="I10" s="66"/>
    </row>
    <row r="11" spans="1:9" x14ac:dyDescent="0.2">
      <c r="A11" s="149"/>
      <c r="B11" s="4"/>
      <c r="C11" s="76"/>
      <c r="D11" s="77"/>
      <c r="E11" s="77"/>
      <c r="F11" s="77"/>
      <c r="G11" s="78"/>
      <c r="H11" s="67"/>
      <c r="I11" s="66"/>
    </row>
    <row r="12" spans="1:9" x14ac:dyDescent="0.2">
      <c r="A12" s="149"/>
      <c r="B12" s="4"/>
      <c r="C12" s="76"/>
      <c r="D12" s="77"/>
      <c r="E12" s="77"/>
      <c r="F12" s="77"/>
      <c r="G12" s="78"/>
      <c r="H12" s="67"/>
      <c r="I12" s="66"/>
    </row>
    <row r="13" spans="1:9" x14ac:dyDescent="0.2">
      <c r="A13" s="149"/>
      <c r="B13" s="4"/>
      <c r="C13" s="76"/>
      <c r="D13" s="77"/>
      <c r="E13" s="77"/>
      <c r="F13" s="77"/>
      <c r="G13" s="78"/>
      <c r="H13" s="67"/>
      <c r="I13" s="66"/>
    </row>
    <row r="14" spans="1:9" x14ac:dyDescent="0.2">
      <c r="A14" s="149"/>
      <c r="B14" s="4"/>
      <c r="C14" s="76"/>
      <c r="D14" s="77"/>
      <c r="E14" s="77"/>
      <c r="F14" s="77"/>
      <c r="G14" s="78"/>
      <c r="H14" s="67"/>
      <c r="I14" s="66"/>
    </row>
    <row r="15" spans="1:9" x14ac:dyDescent="0.2">
      <c r="A15" s="149"/>
      <c r="B15" s="4"/>
      <c r="C15" s="76"/>
      <c r="D15" s="77"/>
      <c r="E15" s="77"/>
      <c r="F15" s="77"/>
      <c r="G15" s="78"/>
      <c r="H15" s="67"/>
      <c r="I15" s="66"/>
    </row>
    <row r="16" spans="1:9" x14ac:dyDescent="0.2">
      <c r="A16" s="149"/>
      <c r="B16" s="4"/>
      <c r="C16" s="76"/>
      <c r="D16" s="77"/>
      <c r="E16" s="77"/>
      <c r="F16" s="77"/>
      <c r="G16" s="78"/>
      <c r="H16" s="67"/>
      <c r="I16" s="66"/>
    </row>
    <row r="17" spans="1:9" x14ac:dyDescent="0.2">
      <c r="A17" s="149"/>
      <c r="B17" s="4"/>
      <c r="C17" s="76"/>
      <c r="D17" s="77"/>
      <c r="E17" s="77"/>
      <c r="F17" s="77"/>
      <c r="G17" s="78"/>
      <c r="H17" s="67"/>
      <c r="I17" s="66"/>
    </row>
    <row r="18" spans="1:9" x14ac:dyDescent="0.2">
      <c r="A18" s="149"/>
      <c r="B18" s="4"/>
      <c r="C18" s="76"/>
      <c r="D18" s="77"/>
      <c r="E18" s="77"/>
      <c r="F18" s="77"/>
      <c r="G18" s="78"/>
      <c r="H18" s="67"/>
      <c r="I18" s="66"/>
    </row>
    <row r="19" spans="1:9" x14ac:dyDescent="0.2">
      <c r="A19" s="149"/>
      <c r="B19" s="4"/>
      <c r="C19" s="76"/>
      <c r="D19" s="77"/>
      <c r="E19" s="77"/>
      <c r="F19" s="77"/>
      <c r="G19" s="78"/>
      <c r="H19" s="67"/>
      <c r="I19" s="66"/>
    </row>
    <row r="20" spans="1:9" x14ac:dyDescent="0.2">
      <c r="A20" s="149"/>
      <c r="B20" s="4"/>
      <c r="C20" s="76"/>
      <c r="D20" s="77"/>
      <c r="E20" s="77"/>
      <c r="F20" s="77"/>
      <c r="G20" s="78"/>
      <c r="H20" s="67"/>
      <c r="I20" s="66"/>
    </row>
    <row r="21" spans="1:9" x14ac:dyDescent="0.2">
      <c r="A21" s="149"/>
      <c r="B21" s="4"/>
      <c r="C21" s="76"/>
      <c r="D21" s="77"/>
      <c r="E21" s="77"/>
      <c r="F21" s="77"/>
      <c r="G21" s="78"/>
      <c r="H21" s="67"/>
      <c r="I21" s="66"/>
    </row>
    <row r="22" spans="1:9" x14ac:dyDescent="0.2">
      <c r="A22" s="149"/>
      <c r="B22" s="4"/>
      <c r="C22" s="76"/>
      <c r="D22" s="77"/>
      <c r="E22" s="77"/>
      <c r="F22" s="77"/>
      <c r="G22" s="78"/>
      <c r="H22" s="67"/>
      <c r="I22" s="66"/>
    </row>
    <row r="23" spans="1:9" x14ac:dyDescent="0.2">
      <c r="A23" s="149"/>
      <c r="B23" s="4"/>
      <c r="C23" s="76"/>
      <c r="D23" s="77"/>
      <c r="E23" s="77"/>
      <c r="F23" s="77"/>
      <c r="G23" s="78"/>
      <c r="H23" s="67"/>
      <c r="I23" s="66"/>
    </row>
    <row r="24" spans="1:9" x14ac:dyDescent="0.2">
      <c r="A24" s="149"/>
      <c r="B24" s="4"/>
      <c r="C24" s="76"/>
      <c r="D24" s="77"/>
      <c r="E24" s="77"/>
      <c r="F24" s="77"/>
      <c r="G24" s="78"/>
      <c r="H24" s="67"/>
      <c r="I24" s="66"/>
    </row>
    <row r="25" spans="1:9" x14ac:dyDescent="0.2">
      <c r="A25" s="149"/>
      <c r="B25" s="4"/>
      <c r="C25" s="76"/>
      <c r="D25" s="77"/>
      <c r="E25" s="77"/>
      <c r="F25" s="77"/>
      <c r="G25" s="78"/>
      <c r="H25" s="67"/>
      <c r="I25" s="66"/>
    </row>
    <row r="26" spans="1:9" x14ac:dyDescent="0.2">
      <c r="A26" s="149"/>
      <c r="B26" s="4"/>
      <c r="C26" s="76"/>
      <c r="D26" s="77"/>
      <c r="E26" s="77"/>
      <c r="F26" s="77"/>
      <c r="G26" s="78"/>
      <c r="H26" s="67"/>
      <c r="I26" s="66"/>
    </row>
    <row r="27" spans="1:9" x14ac:dyDescent="0.2">
      <c r="A27" s="149"/>
      <c r="B27" s="4"/>
      <c r="C27" s="76"/>
      <c r="D27" s="77"/>
      <c r="E27" s="77"/>
      <c r="F27" s="77"/>
      <c r="G27" s="78"/>
      <c r="H27" s="67"/>
      <c r="I27" s="66"/>
    </row>
    <row r="28" spans="1:9" x14ac:dyDescent="0.2">
      <c r="A28" s="149"/>
      <c r="B28" s="4"/>
      <c r="C28" s="76"/>
      <c r="D28" s="77"/>
      <c r="E28" s="77"/>
      <c r="F28" s="77"/>
      <c r="G28" s="78"/>
      <c r="H28" s="67"/>
      <c r="I28" s="66"/>
    </row>
    <row r="29" spans="1:9" x14ac:dyDescent="0.2">
      <c r="A29" s="149"/>
      <c r="B29" s="4"/>
      <c r="C29" s="76"/>
      <c r="D29" s="77"/>
      <c r="E29" s="77"/>
      <c r="F29" s="77"/>
      <c r="G29" s="78"/>
      <c r="H29" s="67"/>
      <c r="I29" s="66"/>
    </row>
    <row r="30" spans="1:9" x14ac:dyDescent="0.2">
      <c r="A30" s="149"/>
      <c r="B30" s="4"/>
      <c r="C30" s="76"/>
      <c r="D30" s="77"/>
      <c r="E30" s="77"/>
      <c r="F30" s="77"/>
      <c r="G30" s="78"/>
      <c r="H30" s="67"/>
      <c r="I30" s="66"/>
    </row>
    <row r="31" spans="1:9" x14ac:dyDescent="0.2">
      <c r="A31" s="149"/>
      <c r="B31" s="4"/>
      <c r="C31" s="76"/>
      <c r="D31" s="77"/>
      <c r="E31" s="77"/>
      <c r="F31" s="77"/>
      <c r="G31" s="78"/>
      <c r="H31" s="67"/>
      <c r="I31" s="66"/>
    </row>
    <row r="32" spans="1:9" x14ac:dyDescent="0.2">
      <c r="A32" s="149"/>
      <c r="B32" s="4"/>
      <c r="C32" s="76"/>
      <c r="D32" s="77"/>
      <c r="E32" s="77"/>
      <c r="F32" s="77"/>
      <c r="G32" s="78"/>
      <c r="H32" s="67"/>
      <c r="I32" s="66"/>
    </row>
    <row r="33" spans="1:9" x14ac:dyDescent="0.2">
      <c r="A33" s="149"/>
      <c r="B33" s="4"/>
      <c r="C33" s="76"/>
      <c r="D33" s="77"/>
      <c r="E33" s="77"/>
      <c r="F33" s="77"/>
      <c r="G33" s="78"/>
      <c r="H33" s="67"/>
      <c r="I33" s="66"/>
    </row>
    <row r="34" spans="1:9" x14ac:dyDescent="0.2">
      <c r="A34" s="149"/>
      <c r="B34" s="4"/>
      <c r="C34" s="76"/>
      <c r="D34" s="77"/>
      <c r="E34" s="77"/>
      <c r="F34" s="77"/>
      <c r="G34" s="78"/>
      <c r="H34" s="67"/>
      <c r="I34" s="66"/>
    </row>
    <row r="35" spans="1:9" x14ac:dyDescent="0.2">
      <c r="A35" s="149"/>
      <c r="B35" s="4"/>
      <c r="C35" s="76"/>
      <c r="D35" s="77"/>
      <c r="E35" s="77"/>
      <c r="F35" s="77"/>
      <c r="G35" s="78"/>
      <c r="H35" s="67"/>
      <c r="I35" s="66"/>
    </row>
    <row r="36" spans="1:9" x14ac:dyDescent="0.2">
      <c r="A36" s="149"/>
      <c r="B36" s="4"/>
      <c r="C36" s="76"/>
      <c r="D36" s="77"/>
      <c r="E36" s="77"/>
      <c r="F36" s="77"/>
      <c r="G36" s="78"/>
      <c r="H36" s="67"/>
      <c r="I36" s="66"/>
    </row>
    <row r="37" spans="1:9" x14ac:dyDescent="0.2">
      <c r="A37" s="149"/>
      <c r="B37" s="4"/>
      <c r="C37" s="76"/>
      <c r="D37" s="77"/>
      <c r="E37" s="77"/>
      <c r="F37" s="77"/>
      <c r="G37" s="78"/>
      <c r="H37" s="67"/>
      <c r="I37" s="66"/>
    </row>
    <row r="38" spans="1:9" x14ac:dyDescent="0.2">
      <c r="A38" s="149"/>
      <c r="B38" s="4"/>
      <c r="C38" s="76"/>
      <c r="D38" s="77"/>
      <c r="E38" s="77"/>
      <c r="F38" s="77"/>
      <c r="G38" s="78"/>
      <c r="H38" s="67"/>
      <c r="I38" s="66"/>
    </row>
    <row r="39" spans="1:9" x14ac:dyDescent="0.2">
      <c r="A39" s="149"/>
      <c r="B39" s="4"/>
      <c r="C39" s="76"/>
      <c r="D39" s="77"/>
      <c r="E39" s="77"/>
      <c r="F39" s="77"/>
      <c r="G39" s="78"/>
      <c r="H39" s="67"/>
      <c r="I39" s="66"/>
    </row>
    <row r="40" spans="1:9" x14ac:dyDescent="0.2">
      <c r="A40" s="149"/>
      <c r="B40" s="4"/>
      <c r="C40" s="76"/>
      <c r="D40" s="77"/>
      <c r="E40" s="77"/>
      <c r="F40" s="77"/>
      <c r="G40" s="78"/>
      <c r="H40" s="67"/>
      <c r="I40" s="66"/>
    </row>
    <row r="41" spans="1:9" x14ac:dyDescent="0.2">
      <c r="A41" s="149"/>
      <c r="B41" s="4"/>
      <c r="C41" s="76"/>
      <c r="D41" s="77"/>
      <c r="E41" s="77"/>
      <c r="F41" s="77"/>
      <c r="G41" s="78"/>
      <c r="H41" s="67"/>
      <c r="I41" s="66"/>
    </row>
    <row r="42" spans="1:9" x14ac:dyDescent="0.2">
      <c r="A42" s="149"/>
      <c r="B42" s="4"/>
      <c r="C42" s="76"/>
      <c r="D42" s="77"/>
      <c r="E42" s="77"/>
      <c r="F42" s="77"/>
      <c r="G42" s="78"/>
      <c r="H42" s="67"/>
      <c r="I42" s="66"/>
    </row>
    <row r="43" spans="1:9" x14ac:dyDescent="0.2">
      <c r="A43" s="149"/>
      <c r="B43" s="4"/>
      <c r="C43" s="76"/>
      <c r="D43" s="77"/>
      <c r="E43" s="77"/>
      <c r="F43" s="77"/>
      <c r="G43" s="78"/>
      <c r="H43" s="67"/>
      <c r="I43" s="66"/>
    </row>
    <row r="44" spans="1:9" x14ac:dyDescent="0.2">
      <c r="A44" s="149"/>
      <c r="B44" s="4"/>
      <c r="C44" s="76"/>
      <c r="D44" s="77"/>
      <c r="E44" s="77"/>
      <c r="F44" s="77"/>
      <c r="G44" s="78"/>
      <c r="H44" s="67"/>
      <c r="I44" s="66"/>
    </row>
    <row r="45" spans="1:9" x14ac:dyDescent="0.2">
      <c r="A45" s="149"/>
      <c r="B45" s="4"/>
      <c r="C45" s="76"/>
      <c r="D45" s="77"/>
      <c r="E45" s="77"/>
      <c r="F45" s="77"/>
      <c r="G45" s="78"/>
      <c r="H45" s="67"/>
      <c r="I45" s="66"/>
    </row>
    <row r="46" spans="1:9" x14ac:dyDescent="0.2">
      <c r="A46" s="149"/>
      <c r="B46" s="4"/>
      <c r="C46" s="76"/>
      <c r="D46" s="77"/>
      <c r="E46" s="77"/>
      <c r="F46" s="77"/>
      <c r="G46" s="78"/>
      <c r="H46" s="67"/>
      <c r="I46" s="66"/>
    </row>
    <row r="47" spans="1:9" x14ac:dyDescent="0.2">
      <c r="A47" s="149"/>
      <c r="B47" s="4"/>
      <c r="C47" s="76"/>
      <c r="D47" s="77"/>
      <c r="E47" s="77"/>
      <c r="F47" s="77"/>
      <c r="G47" s="78"/>
      <c r="H47" s="67"/>
      <c r="I47" s="66"/>
    </row>
    <row r="48" spans="1:9" x14ac:dyDescent="0.2">
      <c r="A48" s="149"/>
      <c r="B48" s="4"/>
      <c r="C48" s="76"/>
      <c r="D48" s="77"/>
      <c r="E48" s="77"/>
      <c r="F48" s="77"/>
      <c r="G48" s="78"/>
      <c r="H48" s="67"/>
      <c r="I48" s="66"/>
    </row>
    <row r="49" spans="1:9" x14ac:dyDescent="0.2">
      <c r="A49" s="149"/>
      <c r="B49" s="4"/>
      <c r="C49" s="76"/>
      <c r="D49" s="77"/>
      <c r="E49" s="77"/>
      <c r="F49" s="77"/>
      <c r="G49" s="78"/>
      <c r="H49" s="67"/>
      <c r="I49" s="66"/>
    </row>
    <row r="50" spans="1:9" x14ac:dyDescent="0.2">
      <c r="A50" s="149"/>
      <c r="B50" s="4"/>
      <c r="C50" s="76"/>
      <c r="D50" s="77"/>
      <c r="E50" s="77"/>
      <c r="F50" s="77"/>
      <c r="G50" s="78"/>
      <c r="H50" s="67"/>
      <c r="I50" s="66"/>
    </row>
    <row r="51" spans="1:9" x14ac:dyDescent="0.2">
      <c r="A51" s="149"/>
      <c r="B51" s="4"/>
      <c r="C51" s="76"/>
      <c r="D51" s="77"/>
      <c r="E51" s="77"/>
      <c r="F51" s="77"/>
      <c r="G51" s="78"/>
      <c r="H51" s="67"/>
      <c r="I51" s="66"/>
    </row>
    <row r="52" spans="1:9" x14ac:dyDescent="0.2">
      <c r="A52" s="149"/>
      <c r="B52" s="4"/>
      <c r="C52" s="76"/>
      <c r="D52" s="77"/>
      <c r="E52" s="77"/>
      <c r="F52" s="77"/>
      <c r="G52" s="78"/>
      <c r="H52" s="67"/>
      <c r="I52" s="66"/>
    </row>
    <row r="53" spans="1:9" x14ac:dyDescent="0.2">
      <c r="A53" s="149"/>
      <c r="B53" s="4"/>
      <c r="C53" s="76"/>
      <c r="D53" s="77"/>
      <c r="E53" s="77"/>
      <c r="F53" s="77"/>
      <c r="G53" s="78"/>
      <c r="H53" s="67"/>
      <c r="I53" s="66"/>
    </row>
    <row r="54" spans="1:9" x14ac:dyDescent="0.2">
      <c r="A54" s="149"/>
      <c r="B54" s="4"/>
      <c r="C54" s="76"/>
      <c r="D54" s="77"/>
      <c r="E54" s="77"/>
      <c r="F54" s="77"/>
      <c r="G54" s="78"/>
      <c r="H54" s="67"/>
      <c r="I54" s="66"/>
    </row>
    <row r="55" spans="1:9" x14ac:dyDescent="0.2">
      <c r="A55" s="149"/>
      <c r="B55" s="4"/>
      <c r="C55" s="76"/>
      <c r="D55" s="77"/>
      <c r="E55" s="77"/>
      <c r="F55" s="77"/>
      <c r="G55" s="78"/>
      <c r="H55" s="67"/>
      <c r="I55" s="66"/>
    </row>
    <row r="56" spans="1:9" x14ac:dyDescent="0.2">
      <c r="A56" s="149"/>
      <c r="B56" s="4"/>
      <c r="C56" s="76"/>
      <c r="D56" s="77"/>
      <c r="E56" s="77"/>
      <c r="F56" s="77"/>
      <c r="G56" s="78"/>
      <c r="H56" s="67"/>
      <c r="I56" s="66"/>
    </row>
    <row r="57" spans="1:9" x14ac:dyDescent="0.2">
      <c r="A57" s="149"/>
      <c r="B57" s="4"/>
      <c r="C57" s="76"/>
      <c r="D57" s="77"/>
      <c r="E57" s="77"/>
      <c r="F57" s="77"/>
      <c r="G57" s="78"/>
      <c r="H57" s="67"/>
      <c r="I57" s="66"/>
    </row>
    <row r="58" spans="1:9" x14ac:dyDescent="0.2">
      <c r="A58" s="149"/>
      <c r="B58" s="4"/>
      <c r="C58" s="76"/>
      <c r="D58" s="77"/>
      <c r="E58" s="77"/>
      <c r="F58" s="77"/>
      <c r="G58" s="78"/>
      <c r="H58" s="67"/>
      <c r="I58" s="66"/>
    </row>
    <row r="59" spans="1:9" x14ac:dyDescent="0.2">
      <c r="A59" s="149"/>
      <c r="B59" s="4"/>
      <c r="C59" s="76"/>
      <c r="D59" s="77"/>
      <c r="E59" s="77"/>
      <c r="F59" s="77"/>
      <c r="G59" s="78"/>
      <c r="H59" s="67"/>
      <c r="I59" s="66"/>
    </row>
    <row r="60" spans="1:9" x14ac:dyDescent="0.2">
      <c r="A60" s="149"/>
      <c r="B60" s="4"/>
      <c r="C60" s="76"/>
      <c r="D60" s="77"/>
      <c r="E60" s="77"/>
      <c r="F60" s="77"/>
      <c r="G60" s="78"/>
      <c r="H60" s="67"/>
      <c r="I60" s="66"/>
    </row>
    <row r="61" spans="1:9" x14ac:dyDescent="0.2">
      <c r="A61" s="149"/>
      <c r="B61" s="4"/>
      <c r="C61" s="76"/>
      <c r="D61" s="77"/>
      <c r="E61" s="77"/>
      <c r="F61" s="77"/>
      <c r="G61" s="78"/>
      <c r="H61" s="67"/>
      <c r="I61" s="66"/>
    </row>
    <row r="62" spans="1:9" x14ac:dyDescent="0.2">
      <c r="A62" s="149"/>
      <c r="B62" s="4"/>
      <c r="C62" s="76"/>
      <c r="D62" s="77"/>
      <c r="E62" s="77"/>
      <c r="F62" s="77"/>
      <c r="G62" s="78"/>
      <c r="H62" s="67"/>
      <c r="I62" s="66"/>
    </row>
    <row r="63" spans="1:9" x14ac:dyDescent="0.2">
      <c r="A63" s="149"/>
      <c r="B63" s="4"/>
      <c r="C63" s="76"/>
      <c r="D63" s="77"/>
      <c r="E63" s="77"/>
      <c r="F63" s="77"/>
      <c r="G63" s="78"/>
      <c r="H63" s="67"/>
      <c r="I63" s="66"/>
    </row>
    <row r="64" spans="1:9" x14ac:dyDescent="0.2">
      <c r="A64" s="149"/>
      <c r="B64" s="4"/>
      <c r="C64" s="76"/>
      <c r="D64" s="77"/>
      <c r="E64" s="77"/>
      <c r="F64" s="77"/>
      <c r="G64" s="78"/>
      <c r="H64" s="67"/>
      <c r="I64" s="66"/>
    </row>
    <row r="65" spans="1:9" x14ac:dyDescent="0.2">
      <c r="A65" s="149"/>
      <c r="B65" s="4"/>
      <c r="C65" s="76"/>
      <c r="D65" s="77"/>
      <c r="E65" s="77"/>
      <c r="F65" s="77"/>
      <c r="G65" s="78"/>
      <c r="H65" s="67"/>
      <c r="I65" s="66"/>
    </row>
    <row r="66" spans="1:9" x14ac:dyDescent="0.2">
      <c r="A66" s="149"/>
      <c r="B66" s="4"/>
      <c r="C66" s="76"/>
      <c r="D66" s="77"/>
      <c r="E66" s="77"/>
      <c r="F66" s="77"/>
      <c r="G66" s="78"/>
      <c r="H66" s="67"/>
      <c r="I66" s="66"/>
    </row>
    <row r="67" spans="1:9" x14ac:dyDescent="0.2">
      <c r="A67" s="149"/>
      <c r="B67" s="4"/>
      <c r="C67" s="76"/>
      <c r="D67" s="77"/>
      <c r="E67" s="77"/>
      <c r="F67" s="77"/>
      <c r="G67" s="78"/>
      <c r="H67" s="67"/>
      <c r="I67" s="66"/>
    </row>
    <row r="68" spans="1:9" x14ac:dyDescent="0.2">
      <c r="A68" s="149"/>
      <c r="B68" s="4"/>
      <c r="C68" s="76"/>
      <c r="D68" s="77"/>
      <c r="E68" s="77"/>
      <c r="F68" s="77"/>
      <c r="G68" s="78"/>
      <c r="H68" s="67"/>
      <c r="I68" s="66"/>
    </row>
    <row r="69" spans="1:9" x14ac:dyDescent="0.2">
      <c r="A69" s="149"/>
      <c r="B69" s="4"/>
      <c r="C69" s="76"/>
      <c r="D69" s="77"/>
      <c r="E69" s="77"/>
      <c r="F69" s="77"/>
      <c r="G69" s="78"/>
      <c r="H69" s="67"/>
      <c r="I69" s="66"/>
    </row>
    <row r="70" spans="1:9" x14ac:dyDescent="0.2">
      <c r="A70" s="149"/>
      <c r="B70" s="4"/>
      <c r="C70" s="76"/>
      <c r="D70" s="77"/>
      <c r="E70" s="77"/>
      <c r="F70" s="77"/>
      <c r="G70" s="78"/>
      <c r="H70" s="67"/>
      <c r="I70" s="66"/>
    </row>
    <row r="71" spans="1:9" x14ac:dyDescent="0.2">
      <c r="A71" s="149"/>
      <c r="B71" s="4"/>
      <c r="C71" s="76"/>
      <c r="D71" s="77"/>
      <c r="E71" s="77"/>
      <c r="F71" s="77"/>
      <c r="G71" s="78"/>
      <c r="H71" s="67"/>
      <c r="I71" s="66"/>
    </row>
    <row r="72" spans="1:9" x14ac:dyDescent="0.2">
      <c r="A72" s="149"/>
      <c r="B72" s="4"/>
      <c r="C72" s="76"/>
      <c r="D72" s="77"/>
      <c r="E72" s="77"/>
      <c r="F72" s="77"/>
      <c r="G72" s="78"/>
      <c r="H72" s="67"/>
      <c r="I72" s="66"/>
    </row>
    <row r="73" spans="1:9" x14ac:dyDescent="0.2">
      <c r="A73" s="149"/>
      <c r="B73" s="4"/>
      <c r="C73" s="76"/>
      <c r="D73" s="77"/>
      <c r="E73" s="77"/>
      <c r="F73" s="77"/>
      <c r="G73" s="78"/>
      <c r="H73" s="67"/>
      <c r="I73" s="66"/>
    </row>
    <row r="74" spans="1:9" x14ac:dyDescent="0.2">
      <c r="A74" s="149"/>
      <c r="B74" s="4"/>
      <c r="C74" s="76"/>
      <c r="D74" s="77"/>
      <c r="E74" s="77"/>
      <c r="F74" s="77"/>
      <c r="G74" s="78"/>
      <c r="H74" s="67"/>
      <c r="I74" s="66"/>
    </row>
    <row r="75" spans="1:9" x14ac:dyDescent="0.2">
      <c r="A75" s="149"/>
      <c r="B75" s="4"/>
      <c r="C75" s="76"/>
      <c r="D75" s="77"/>
      <c r="E75" s="77"/>
      <c r="F75" s="77"/>
      <c r="G75" s="78"/>
      <c r="H75" s="67"/>
      <c r="I75" s="66"/>
    </row>
    <row r="76" spans="1:9" x14ac:dyDescent="0.2">
      <c r="A76" s="149"/>
      <c r="B76" s="4"/>
      <c r="C76" s="76"/>
      <c r="D76" s="77"/>
      <c r="E76" s="77"/>
      <c r="F76" s="77"/>
      <c r="G76" s="78"/>
      <c r="H76" s="67"/>
      <c r="I76" s="66"/>
    </row>
    <row r="77" spans="1:9" x14ac:dyDescent="0.2">
      <c r="A77" s="149"/>
      <c r="B77" s="4"/>
      <c r="C77" s="76"/>
      <c r="D77" s="77"/>
      <c r="E77" s="77"/>
      <c r="F77" s="77"/>
      <c r="G77" s="78"/>
      <c r="H77" s="67"/>
      <c r="I77" s="66"/>
    </row>
    <row r="78" spans="1:9" x14ac:dyDescent="0.2">
      <c r="A78" s="149"/>
      <c r="B78" s="4"/>
      <c r="C78" s="76"/>
      <c r="D78" s="77"/>
      <c r="E78" s="77"/>
      <c r="F78" s="77"/>
      <c r="G78" s="78"/>
      <c r="H78" s="67"/>
      <c r="I78" s="66"/>
    </row>
    <row r="79" spans="1:9" x14ac:dyDescent="0.2">
      <c r="A79" s="149"/>
      <c r="B79" s="4"/>
      <c r="C79" s="76"/>
      <c r="D79" s="77"/>
      <c r="E79" s="77"/>
      <c r="F79" s="77"/>
      <c r="G79" s="78"/>
      <c r="H79" s="67"/>
      <c r="I79" s="66"/>
    </row>
    <row r="80" spans="1:9" x14ac:dyDescent="0.2">
      <c r="A80" s="149"/>
      <c r="B80" s="4"/>
      <c r="C80" s="76"/>
      <c r="D80" s="77"/>
      <c r="E80" s="77"/>
      <c r="F80" s="77"/>
      <c r="G80" s="78"/>
      <c r="H80" s="67"/>
      <c r="I80" s="66"/>
    </row>
    <row r="81" spans="1:9" x14ac:dyDescent="0.2">
      <c r="A81" s="149"/>
      <c r="B81" s="4"/>
      <c r="C81" s="76"/>
      <c r="D81" s="77"/>
      <c r="E81" s="77"/>
      <c r="F81" s="77"/>
      <c r="G81" s="78"/>
      <c r="H81" s="67"/>
      <c r="I81" s="66"/>
    </row>
    <row r="82" spans="1:9" x14ac:dyDescent="0.2">
      <c r="A82" s="149"/>
      <c r="B82" s="4"/>
      <c r="C82" s="76"/>
      <c r="D82" s="77"/>
      <c r="E82" s="77"/>
      <c r="F82" s="77"/>
      <c r="G82" s="78"/>
      <c r="H82" s="67"/>
      <c r="I82" s="66"/>
    </row>
    <row r="83" spans="1:9" x14ac:dyDescent="0.2">
      <c r="A83" s="149"/>
      <c r="B83" s="4"/>
      <c r="C83" s="76"/>
      <c r="D83" s="77"/>
      <c r="E83" s="77"/>
      <c r="F83" s="77"/>
      <c r="G83" s="78"/>
      <c r="H83" s="67"/>
      <c r="I83" s="66"/>
    </row>
    <row r="84" spans="1:9" x14ac:dyDescent="0.2">
      <c r="A84" s="149"/>
      <c r="B84" s="4"/>
      <c r="C84" s="76"/>
      <c r="D84" s="77"/>
      <c r="E84" s="77"/>
      <c r="F84" s="77"/>
      <c r="G84" s="78"/>
      <c r="H84" s="67"/>
      <c r="I84" s="66"/>
    </row>
    <row r="85" spans="1:9" x14ac:dyDescent="0.2">
      <c r="A85" s="149"/>
      <c r="B85" s="4"/>
      <c r="C85" s="76"/>
      <c r="D85" s="77"/>
      <c r="E85" s="77"/>
      <c r="F85" s="77"/>
      <c r="G85" s="78"/>
      <c r="H85" s="67"/>
      <c r="I85" s="66"/>
    </row>
    <row r="86" spans="1:9" x14ac:dyDescent="0.2">
      <c r="A86" s="149"/>
      <c r="B86" s="4"/>
      <c r="C86" s="76"/>
      <c r="D86" s="77"/>
      <c r="E86" s="77"/>
      <c r="F86" s="77"/>
      <c r="G86" s="78"/>
      <c r="H86" s="67"/>
      <c r="I86" s="66"/>
    </row>
    <row r="87" spans="1:9" x14ac:dyDescent="0.2">
      <c r="A87" s="149"/>
      <c r="B87" s="4"/>
      <c r="C87" s="76"/>
      <c r="D87" s="77"/>
      <c r="E87" s="77"/>
      <c r="F87" s="77"/>
      <c r="G87" s="78"/>
      <c r="H87" s="67"/>
      <c r="I87" s="66"/>
    </row>
    <row r="88" spans="1:9" x14ac:dyDescent="0.2">
      <c r="A88" s="149"/>
      <c r="B88" s="4"/>
      <c r="C88" s="76"/>
      <c r="D88" s="77"/>
      <c r="E88" s="77"/>
      <c r="F88" s="77"/>
      <c r="G88" s="78"/>
      <c r="H88" s="67"/>
      <c r="I88" s="66"/>
    </row>
    <row r="89" spans="1:9" x14ac:dyDescent="0.2">
      <c r="A89" s="149"/>
      <c r="B89" s="4"/>
      <c r="C89" s="76"/>
      <c r="D89" s="77"/>
      <c r="E89" s="77"/>
      <c r="F89" s="77"/>
      <c r="G89" s="78"/>
      <c r="H89" s="67"/>
      <c r="I89" s="66"/>
    </row>
    <row r="90" spans="1:9" x14ac:dyDescent="0.2">
      <c r="A90" s="149"/>
      <c r="B90" s="4"/>
      <c r="C90" s="76"/>
      <c r="D90" s="77"/>
      <c r="E90" s="77"/>
      <c r="F90" s="77"/>
      <c r="G90" s="78"/>
      <c r="H90" s="67"/>
      <c r="I90" s="66"/>
    </row>
    <row r="91" spans="1:9" x14ac:dyDescent="0.2">
      <c r="A91" s="149"/>
      <c r="B91" s="4"/>
      <c r="C91" s="76"/>
      <c r="D91" s="77"/>
      <c r="E91" s="77"/>
      <c r="F91" s="77"/>
      <c r="G91" s="78"/>
      <c r="H91" s="67"/>
      <c r="I91" s="66"/>
    </row>
    <row r="92" spans="1:9" x14ac:dyDescent="0.2">
      <c r="A92" s="149"/>
      <c r="B92" s="4"/>
      <c r="C92" s="76"/>
      <c r="D92" s="77"/>
      <c r="E92" s="77"/>
      <c r="F92" s="77"/>
      <c r="G92" s="78"/>
      <c r="H92" s="67"/>
      <c r="I92" s="66"/>
    </row>
    <row r="93" spans="1:9" x14ac:dyDescent="0.2">
      <c r="A93" s="149"/>
      <c r="B93" s="4"/>
      <c r="C93" s="76"/>
      <c r="D93" s="77"/>
      <c r="E93" s="77"/>
      <c r="F93" s="77"/>
      <c r="G93" s="78"/>
      <c r="H93" s="67"/>
      <c r="I93" s="66"/>
    </row>
    <row r="94" spans="1:9" x14ac:dyDescent="0.2">
      <c r="A94" s="149"/>
      <c r="B94" s="4"/>
      <c r="C94" s="76"/>
      <c r="D94" s="77"/>
      <c r="E94" s="77"/>
      <c r="F94" s="77"/>
      <c r="G94" s="78"/>
      <c r="H94" s="67"/>
      <c r="I94" s="66"/>
    </row>
    <row r="95" spans="1:9" x14ac:dyDescent="0.2">
      <c r="A95" s="149"/>
      <c r="B95" s="4"/>
      <c r="C95" s="96"/>
      <c r="D95" s="97"/>
      <c r="E95" s="97"/>
      <c r="F95" s="97"/>
      <c r="G95" s="98"/>
      <c r="H95" s="67"/>
      <c r="I95" s="66"/>
    </row>
    <row r="96" spans="1:9" x14ac:dyDescent="0.2">
      <c r="A96" s="154"/>
      <c r="B96" s="154"/>
      <c r="C96" s="154"/>
      <c r="D96" s="154"/>
      <c r="E96" s="154"/>
      <c r="F96" s="154"/>
      <c r="G96" s="154"/>
      <c r="H96" s="154"/>
      <c r="I96" s="154"/>
    </row>
    <row r="101" spans="3:3" hidden="1" x14ac:dyDescent="0.2">
      <c r="C101" s="45"/>
    </row>
  </sheetData>
  <sheetProtection algorithmName="SHA-512" hashValue="WTMlc12rCX9tKgSaPO/E3Dc6ywH2BBK2BnAh6sEhDIsmikopmTq+m/TYU9pV5j9M0ypDDZEhll0Ebw7jBTFs5A==" saltValue="xIQicY4CUkFy2qxvc30pzg==" spinCount="100000" sheet="1" formatColumns="0" formatRows="0"/>
  <mergeCells count="3">
    <mergeCell ref="A2:I2"/>
    <mergeCell ref="A1:I1"/>
    <mergeCell ref="F3:G3"/>
  </mergeCells>
  <dataValidations count="1">
    <dataValidation type="list" allowBlank="1" showInputMessage="1" showErrorMessage="1" sqref="A5:A95" xr:uid="{957BE4C3-CF48-4913-BE24-337D6005430B}">
      <formula1>mfbiaap</formula1>
    </dataValidation>
  </dataValidations>
  <pageMargins left="0.7" right="0.7" top="0.75" bottom="0.75" header="0.3" footer="0.3"/>
  <pageSetup paperSize="9" scale="62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älj ett av alternativen" error="Tryck på avbryt-knappen,_x000a_välj därefter ett av alternativen_x000a_i rulllistan." xr:uid="{A19969DA-2988-48F7-9870-647334547B81}">
          <x14:formula1>
            <xm:f>Data!$G$2:$G$4</xm:f>
          </x14:formula1>
          <xm:sqref>B5:B95</xm:sqref>
        </x14:dataValidation>
        <x14:dataValidation type="list" allowBlank="1" showInputMessage="1" showErrorMessage="1" xr:uid="{32B9B10C-133A-4B15-B4F6-ADA178201AC5}">
          <x14:formula1>
            <xm:f>Data!$S$1:$S$3</xm:f>
          </x14:formula1>
          <xm:sqref>I5:I95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C9B5-2C72-4119-A2F2-6C94A05EDC43}">
  <sheetPr>
    <tabColor theme="2"/>
    <pageSetUpPr fitToPage="1"/>
  </sheetPr>
  <dimension ref="A1:P65"/>
  <sheetViews>
    <sheetView showGridLines="0" zoomScaleNormal="100" workbookViewId="0">
      <selection activeCell="A66" sqref="A66:XFD1048576"/>
    </sheetView>
  </sheetViews>
  <sheetFormatPr baseColWidth="10" defaultColWidth="0" defaultRowHeight="15" zeroHeight="1" x14ac:dyDescent="0.2"/>
  <cols>
    <col min="1" max="1" width="23.5" style="2" customWidth="1"/>
    <col min="2" max="2" width="28.33203125" style="2" customWidth="1"/>
    <col min="3" max="3" width="17.33203125" style="2" bestFit="1" customWidth="1"/>
    <col min="4" max="4" width="28.5" style="2" customWidth="1"/>
    <col min="5" max="5" width="12" style="2" hidden="1"/>
    <col min="6" max="6" width="9.33203125" style="2" hidden="1"/>
    <col min="7" max="7" width="13" style="2" hidden="1"/>
    <col min="8" max="8" width="24.6640625" style="2" hidden="1"/>
    <col min="9" max="9" width="8.6640625" style="2" hidden="1"/>
    <col min="10" max="10" width="38.5" style="2" hidden="1"/>
    <col min="11" max="11" width="24" style="2" hidden="1"/>
    <col min="12" max="12" width="32" style="2" hidden="1"/>
    <col min="13" max="13" width="8.6640625" style="2" hidden="1"/>
    <col min="14" max="14" width="13.5" style="2" hidden="1"/>
    <col min="15" max="15" width="10.33203125" style="2" hidden="1"/>
    <col min="16" max="16" width="14.6640625" style="2" hidden="1"/>
    <col min="17" max="16384" width="8.6640625" style="2" hidden="1"/>
  </cols>
  <sheetData>
    <row r="1" spans="1:4" ht="47" customHeight="1" x14ac:dyDescent="0.2">
      <c r="A1" s="157"/>
      <c r="B1" s="157"/>
      <c r="C1" s="157"/>
      <c r="D1" s="157"/>
    </row>
    <row r="2" spans="1:4" x14ac:dyDescent="0.2">
      <c r="A2" s="178" t="s">
        <v>79</v>
      </c>
      <c r="B2" s="178"/>
      <c r="C2" s="178"/>
      <c r="D2" s="178"/>
    </row>
    <row r="3" spans="1:4" x14ac:dyDescent="0.2">
      <c r="A3" s="111" t="s">
        <v>53</v>
      </c>
      <c r="B3" s="112"/>
      <c r="C3" s="113"/>
      <c r="D3" s="40"/>
    </row>
    <row r="4" spans="1:4" x14ac:dyDescent="0.2">
      <c r="A4" s="105" t="s">
        <v>59</v>
      </c>
      <c r="B4" s="107"/>
      <c r="C4" s="40" t="s">
        <v>22</v>
      </c>
      <c r="D4" s="40" t="s">
        <v>165</v>
      </c>
    </row>
    <row r="5" spans="1:4" x14ac:dyDescent="0.2">
      <c r="A5" s="114" t="str">
        <f>IF('Generella inställningar'!C11="","",'Generella inställningar'!C11)</f>
        <v/>
      </c>
      <c r="B5" s="115"/>
      <c r="C5" s="67"/>
      <c r="D5" s="21"/>
    </row>
    <row r="6" spans="1:4" x14ac:dyDescent="0.2">
      <c r="A6" s="47"/>
      <c r="B6" s="47"/>
      <c r="C6" s="48"/>
    </row>
    <row r="7" spans="1:4" x14ac:dyDescent="0.2">
      <c r="C7" s="49"/>
    </row>
    <row r="8" spans="1:4" x14ac:dyDescent="0.2">
      <c r="A8" s="116" t="s">
        <v>54</v>
      </c>
      <c r="B8" s="117"/>
      <c r="C8" s="117"/>
      <c r="D8" s="82"/>
    </row>
    <row r="9" spans="1:4" x14ac:dyDescent="0.2">
      <c r="A9" s="105" t="s">
        <v>59</v>
      </c>
      <c r="B9" s="107"/>
      <c r="C9" s="40" t="s">
        <v>22</v>
      </c>
      <c r="D9" s="40" t="s">
        <v>165</v>
      </c>
    </row>
    <row r="10" spans="1:4" x14ac:dyDescent="0.2">
      <c r="A10" s="114" t="str">
        <f>IF('Generella inställningar'!C12="","",'Generella inställningar'!C12)</f>
        <v/>
      </c>
      <c r="B10" s="115"/>
      <c r="C10" s="67"/>
      <c r="D10" s="21"/>
    </row>
    <row r="11" spans="1:4" x14ac:dyDescent="0.2">
      <c r="A11" s="114" t="str">
        <f>IF('Generella inställningar'!C13="","",'Generella inställningar'!C13)</f>
        <v/>
      </c>
      <c r="B11" s="115"/>
      <c r="C11" s="67"/>
      <c r="D11" s="21"/>
    </row>
    <row r="12" spans="1:4" x14ac:dyDescent="0.2">
      <c r="A12" s="114" t="str">
        <f>IF('Generella inställningar'!C14="","",'Generella inställningar'!C14)</f>
        <v/>
      </c>
      <c r="B12" s="115"/>
      <c r="C12" s="67"/>
      <c r="D12" s="21"/>
    </row>
    <row r="13" spans="1:4" x14ac:dyDescent="0.2">
      <c r="A13" s="114" t="str">
        <f>IF('Generella inställningar'!C15="","",'Generella inställningar'!C15)</f>
        <v/>
      </c>
      <c r="B13" s="115"/>
      <c r="C13" s="67"/>
      <c r="D13" s="21"/>
    </row>
    <row r="14" spans="1:4" x14ac:dyDescent="0.2">
      <c r="A14" s="114" t="str">
        <f>IF('Generella inställningar'!C16="","",'Generella inställningar'!C16)</f>
        <v/>
      </c>
      <c r="B14" s="115"/>
      <c r="C14" s="67"/>
      <c r="D14" s="21"/>
    </row>
    <row r="15" spans="1:4" x14ac:dyDescent="0.2">
      <c r="A15" s="114" t="str">
        <f>IF('Generella inställningar'!C17="","",'Generella inställningar'!C17)</f>
        <v/>
      </c>
      <c r="B15" s="115"/>
      <c r="C15" s="67"/>
      <c r="D15" s="21"/>
    </row>
    <row r="16" spans="1:4" x14ac:dyDescent="0.2">
      <c r="A16" s="114" t="str">
        <f>IF('Generella inställningar'!C18="","",'Generella inställningar'!C18)</f>
        <v/>
      </c>
      <c r="B16" s="115"/>
      <c r="C16" s="67"/>
      <c r="D16" s="21"/>
    </row>
    <row r="17" spans="1:4" x14ac:dyDescent="0.2">
      <c r="A17" s="114" t="str">
        <f>IF('Generella inställningar'!C19="","",'Generella inställningar'!C19)</f>
        <v/>
      </c>
      <c r="B17" s="115"/>
      <c r="C17" s="67"/>
      <c r="D17" s="21"/>
    </row>
    <row r="18" spans="1:4" x14ac:dyDescent="0.2">
      <c r="A18" s="114" t="str">
        <f>IF('Generella inställningar'!C20="","",'Generella inställningar'!C20)</f>
        <v/>
      </c>
      <c r="B18" s="115"/>
      <c r="C18" s="67"/>
      <c r="D18" s="21"/>
    </row>
    <row r="19" spans="1:4" x14ac:dyDescent="0.2">
      <c r="A19" s="114" t="str">
        <f>IF('Generella inställningar'!C21="","",'Generella inställningar'!C21)</f>
        <v/>
      </c>
      <c r="B19" s="115"/>
      <c r="C19" s="67"/>
      <c r="D19" s="21"/>
    </row>
    <row r="20" spans="1:4" x14ac:dyDescent="0.2">
      <c r="A20" s="114" t="str">
        <f>IF('Generella inställningar'!C22="","",'Generella inställningar'!C22)</f>
        <v/>
      </c>
      <c r="B20" s="115"/>
      <c r="C20" s="67"/>
      <c r="D20" s="21"/>
    </row>
    <row r="21" spans="1:4" x14ac:dyDescent="0.2">
      <c r="A21" s="114" t="str">
        <f>IF('Generella inställningar'!C23="","",'Generella inställningar'!C23)</f>
        <v/>
      </c>
      <c r="B21" s="115"/>
      <c r="C21" s="67"/>
      <c r="D21" s="21"/>
    </row>
    <row r="22" spans="1:4" x14ac:dyDescent="0.2">
      <c r="A22" s="114" t="str">
        <f>IF('Generella inställningar'!C24="","",'Generella inställningar'!C24)</f>
        <v/>
      </c>
      <c r="B22" s="115"/>
      <c r="C22" s="67"/>
      <c r="D22" s="21"/>
    </row>
    <row r="23" spans="1:4" x14ac:dyDescent="0.2">
      <c r="A23" s="114" t="str">
        <f>IF('Generella inställningar'!C25="","",'Generella inställningar'!C25)</f>
        <v/>
      </c>
      <c r="B23" s="115"/>
      <c r="C23" s="67"/>
      <c r="D23" s="21"/>
    </row>
    <row r="24" spans="1:4" x14ac:dyDescent="0.2">
      <c r="A24" s="114" t="str">
        <f>IF('Generella inställningar'!C26="","",'Generella inställningar'!C26)</f>
        <v/>
      </c>
      <c r="B24" s="115"/>
      <c r="C24" s="67"/>
      <c r="D24" s="21"/>
    </row>
    <row r="25" spans="1:4" x14ac:dyDescent="0.2">
      <c r="A25" s="114" t="str">
        <f>IF('Generella inställningar'!C27="","",'Generella inställningar'!C27)</f>
        <v/>
      </c>
      <c r="B25" s="115"/>
      <c r="C25" s="67"/>
      <c r="D25" s="21"/>
    </row>
    <row r="26" spans="1:4" x14ac:dyDescent="0.2">
      <c r="A26" s="114" t="str">
        <f>IF('Generella inställningar'!C28="","",'Generella inställningar'!C28)</f>
        <v/>
      </c>
      <c r="B26" s="115"/>
      <c r="C26" s="67"/>
      <c r="D26" s="21"/>
    </row>
    <row r="27" spans="1:4" x14ac:dyDescent="0.2">
      <c r="A27" s="114" t="str">
        <f>IF('Generella inställningar'!C29="","",'Generella inställningar'!C29)</f>
        <v/>
      </c>
      <c r="B27" s="115"/>
      <c r="C27" s="67"/>
      <c r="D27" s="21"/>
    </row>
    <row r="28" spans="1:4" x14ac:dyDescent="0.2">
      <c r="A28" s="114" t="str">
        <f>IF('Generella inställningar'!C30="","",'Generella inställningar'!C30)</f>
        <v/>
      </c>
      <c r="B28" s="115"/>
      <c r="C28" s="67"/>
      <c r="D28" s="21"/>
    </row>
    <row r="29" spans="1:4" x14ac:dyDescent="0.2">
      <c r="A29" s="114" t="str">
        <f>IF('Generella inställningar'!C31="","",'Generella inställningar'!C31)</f>
        <v/>
      </c>
      <c r="B29" s="115"/>
      <c r="C29" s="67"/>
      <c r="D29" s="21"/>
    </row>
    <row r="30" spans="1:4" x14ac:dyDescent="0.2">
      <c r="A30" s="114" t="str">
        <f>IF('Generella inställningar'!C32="","",'Generella inställningar'!C32)</f>
        <v/>
      </c>
      <c r="B30" s="115"/>
      <c r="C30" s="67"/>
      <c r="D30" s="21"/>
    </row>
    <row r="31" spans="1:4" x14ac:dyDescent="0.2">
      <c r="A31" s="114" t="str">
        <f>IF('Generella inställningar'!C33="","",'Generella inställningar'!C33)</f>
        <v/>
      </c>
      <c r="B31" s="115"/>
      <c r="C31" s="67"/>
      <c r="D31" s="21"/>
    </row>
    <row r="32" spans="1:4" x14ac:dyDescent="0.2">
      <c r="A32" s="114" t="str">
        <f>IF('Generella inställningar'!C34="","",'Generella inställningar'!C34)</f>
        <v/>
      </c>
      <c r="B32" s="115"/>
      <c r="C32" s="67"/>
      <c r="D32" s="21"/>
    </row>
    <row r="33" spans="1:4" x14ac:dyDescent="0.2">
      <c r="A33" s="114" t="str">
        <f>IF('Generella inställningar'!C35="","",'Generella inställningar'!C35)</f>
        <v/>
      </c>
      <c r="B33" s="115"/>
      <c r="C33" s="67"/>
      <c r="D33" s="21"/>
    </row>
    <row r="34" spans="1:4" x14ac:dyDescent="0.2">
      <c r="A34" s="114" t="str">
        <f>IF('Generella inställningar'!C36="","",'Generella inställningar'!C36)</f>
        <v/>
      </c>
      <c r="B34" s="115"/>
      <c r="C34" s="67"/>
      <c r="D34" s="21"/>
    </row>
    <row r="35" spans="1:4" x14ac:dyDescent="0.2">
      <c r="A35" s="47"/>
      <c r="B35" s="47"/>
      <c r="C35" s="50"/>
      <c r="D35" s="83"/>
    </row>
    <row r="36" spans="1:4" x14ac:dyDescent="0.2">
      <c r="A36" s="111" t="s">
        <v>55</v>
      </c>
      <c r="B36" s="112"/>
      <c r="C36" s="113"/>
      <c r="D36" s="82"/>
    </row>
    <row r="37" spans="1:4" x14ac:dyDescent="0.2">
      <c r="A37" s="53" t="s">
        <v>15</v>
      </c>
      <c r="B37" s="53" t="s">
        <v>68</v>
      </c>
      <c r="C37" s="40" t="s">
        <v>22</v>
      </c>
      <c r="D37" s="40" t="s">
        <v>165</v>
      </c>
    </row>
    <row r="38" spans="1:4" x14ac:dyDescent="0.2">
      <c r="A38" s="66"/>
      <c r="B38" s="66"/>
      <c r="C38" s="67"/>
      <c r="D38" s="21"/>
    </row>
    <row r="39" spans="1:4" x14ac:dyDescent="0.2">
      <c r="A39" s="66"/>
      <c r="B39" s="66"/>
      <c r="C39" s="67"/>
      <c r="D39" s="21"/>
    </row>
    <row r="40" spans="1:4" x14ac:dyDescent="0.2">
      <c r="A40" s="66"/>
      <c r="B40" s="66"/>
      <c r="C40" s="67"/>
      <c r="D40" s="21"/>
    </row>
    <row r="41" spans="1:4" x14ac:dyDescent="0.2">
      <c r="A41" s="66"/>
      <c r="B41" s="66"/>
      <c r="C41" s="67"/>
      <c r="D41" s="21"/>
    </row>
    <row r="42" spans="1:4" x14ac:dyDescent="0.2">
      <c r="A42" s="66"/>
      <c r="B42" s="66"/>
      <c r="C42" s="67"/>
      <c r="D42" s="21"/>
    </row>
    <row r="43" spans="1:4" x14ac:dyDescent="0.2">
      <c r="A43" s="66"/>
      <c r="B43" s="66"/>
      <c r="C43" s="67"/>
      <c r="D43" s="21"/>
    </row>
    <row r="44" spans="1:4" x14ac:dyDescent="0.2">
      <c r="A44" s="66"/>
      <c r="B44" s="66"/>
      <c r="C44" s="67"/>
      <c r="D44" s="21"/>
    </row>
    <row r="45" spans="1:4" x14ac:dyDescent="0.2">
      <c r="A45" s="66"/>
      <c r="B45" s="66"/>
      <c r="C45" s="67"/>
      <c r="D45" s="21"/>
    </row>
    <row r="46" spans="1:4" x14ac:dyDescent="0.2">
      <c r="A46" s="66"/>
      <c r="B46" s="66"/>
      <c r="C46" s="67"/>
      <c r="D46" s="21"/>
    </row>
    <row r="47" spans="1:4" x14ac:dyDescent="0.2">
      <c r="A47" s="66"/>
      <c r="B47" s="66"/>
      <c r="C47" s="67"/>
      <c r="D47" s="21"/>
    </row>
    <row r="48" spans="1:4" x14ac:dyDescent="0.2">
      <c r="A48" s="66"/>
      <c r="B48" s="66"/>
      <c r="C48" s="67"/>
      <c r="D48" s="21"/>
    </row>
    <row r="49" spans="1:4" x14ac:dyDescent="0.2">
      <c r="A49" s="66"/>
      <c r="B49" s="66"/>
      <c r="C49" s="67"/>
      <c r="D49" s="21"/>
    </row>
    <row r="50" spans="1:4" x14ac:dyDescent="0.2">
      <c r="A50" s="66"/>
      <c r="B50" s="66"/>
      <c r="C50" s="67"/>
      <c r="D50" s="21"/>
    </row>
    <row r="51" spans="1:4" x14ac:dyDescent="0.2">
      <c r="A51" s="66"/>
      <c r="B51" s="66"/>
      <c r="C51" s="67"/>
      <c r="D51" s="21"/>
    </row>
    <row r="52" spans="1:4" x14ac:dyDescent="0.2">
      <c r="A52" s="66"/>
      <c r="B52" s="66"/>
      <c r="C52" s="67"/>
      <c r="D52" s="21"/>
    </row>
    <row r="53" spans="1:4" x14ac:dyDescent="0.2">
      <c r="A53" s="66"/>
      <c r="B53" s="66"/>
      <c r="C53" s="67"/>
      <c r="D53" s="21"/>
    </row>
    <row r="54" spans="1:4" x14ac:dyDescent="0.2">
      <c r="A54" s="66"/>
      <c r="B54" s="66"/>
      <c r="C54" s="67"/>
      <c r="D54" s="21"/>
    </row>
    <row r="55" spans="1:4" x14ac:dyDescent="0.2">
      <c r="A55" s="66"/>
      <c r="B55" s="66"/>
      <c r="C55" s="67"/>
      <c r="D55" s="21"/>
    </row>
    <row r="56" spans="1:4" x14ac:dyDescent="0.2">
      <c r="A56" s="66"/>
      <c r="B56" s="66"/>
      <c r="C56" s="67"/>
      <c r="D56" s="21"/>
    </row>
    <row r="57" spans="1:4" x14ac:dyDescent="0.2">
      <c r="A57" s="66"/>
      <c r="B57" s="66"/>
      <c r="C57" s="67"/>
      <c r="D57" s="21"/>
    </row>
    <row r="58" spans="1:4" x14ac:dyDescent="0.2">
      <c r="A58" s="66"/>
      <c r="B58" s="66"/>
      <c r="C58" s="67"/>
      <c r="D58" s="21"/>
    </row>
    <row r="59" spans="1:4" x14ac:dyDescent="0.2">
      <c r="A59" s="66"/>
      <c r="B59" s="66"/>
      <c r="C59" s="67"/>
      <c r="D59" s="21"/>
    </row>
    <row r="60" spans="1:4" x14ac:dyDescent="0.2">
      <c r="A60" s="66"/>
      <c r="B60" s="66"/>
      <c r="C60" s="67"/>
      <c r="D60" s="21"/>
    </row>
    <row r="61" spans="1:4" x14ac:dyDescent="0.2">
      <c r="A61" s="66"/>
      <c r="B61" s="66"/>
      <c r="C61" s="67"/>
      <c r="D61" s="21"/>
    </row>
    <row r="62" spans="1:4" x14ac:dyDescent="0.2">
      <c r="A62" s="66"/>
      <c r="B62" s="66"/>
      <c r="C62" s="67"/>
      <c r="D62" s="21"/>
    </row>
    <row r="63" spans="1:4" x14ac:dyDescent="0.2">
      <c r="A63" s="66"/>
      <c r="B63" s="66"/>
      <c r="C63" s="67"/>
      <c r="D63" s="21"/>
    </row>
    <row r="64" spans="1:4" x14ac:dyDescent="0.2">
      <c r="A64" s="66"/>
      <c r="B64" s="66"/>
      <c r="C64" s="67"/>
      <c r="D64" s="21"/>
    </row>
    <row r="65" spans="2:3" x14ac:dyDescent="0.2">
      <c r="B65" s="27" t="s">
        <v>13</v>
      </c>
      <c r="C65" s="46">
        <f>SUM(C38:C64)</f>
        <v>0</v>
      </c>
    </row>
  </sheetData>
  <sheetProtection algorithmName="SHA-512" hashValue="WMyIagcSjySQzafVulYTRVoIspITnbC//v7R4umWxoiDCKcRQZnJxT9QbTWoRHYmcADA76MJe11mE/U/k5hUFw==" saltValue="XzCTH6nll7xe1Ne5BVpZZw==" spinCount="100000" sheet="1" formatColumns="0" formatRows="0"/>
  <mergeCells count="33">
    <mergeCell ref="A2:D2"/>
    <mergeCell ref="A1:D1"/>
    <mergeCell ref="A27:B27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33:B33"/>
    <mergeCell ref="A34:B34"/>
    <mergeCell ref="A9:B9"/>
    <mergeCell ref="A36:C36"/>
    <mergeCell ref="A8:C8"/>
    <mergeCell ref="A28:B28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:C3"/>
    <mergeCell ref="A5:B5"/>
    <mergeCell ref="A4:B4"/>
    <mergeCell ref="A10:B10"/>
    <mergeCell ref="A11:B11"/>
  </mergeCells>
  <phoneticPr fontId="16" type="noConversion"/>
  <dataValidations count="2">
    <dataValidation type="list" allowBlank="1" showInputMessage="1" showErrorMessage="1" sqref="A35:B35 A39:A64 A6:B8" xr:uid="{EE65A9AE-A1EA-4090-8B6B-97F209088520}">
      <formula1>Kostnadsbärare</formula1>
    </dataValidation>
    <dataValidation type="list" allowBlank="1" showInputMessage="1" showErrorMessage="1" sqref="A38" xr:uid="{ADB9E6A5-B725-4EE6-AF52-0ED2EE290A9D}">
      <formula1>Lista_Medfinansiarer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E21D3F-5641-4556-AB04-D925FC9B2F69}">
          <x14:formula1>
            <xm:f>Data!$S$1:$S$3</xm:f>
          </x14:formula1>
          <xm:sqref>D5:D8 D10:D36 D38:D64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6AA6-0638-49B2-A4D0-85810767D305}">
  <sheetPr>
    <tabColor theme="0"/>
    <pageSetUpPr fitToPage="1"/>
  </sheetPr>
  <dimension ref="A1:P49"/>
  <sheetViews>
    <sheetView showGridLines="0" zoomScaleNormal="100" workbookViewId="0">
      <selection activeCell="C15" sqref="C15"/>
    </sheetView>
  </sheetViews>
  <sheetFormatPr baseColWidth="10" defaultColWidth="0" defaultRowHeight="15" zeroHeight="1" x14ac:dyDescent="0.2"/>
  <cols>
    <col min="1" max="1" width="23.5" style="2" customWidth="1"/>
    <col min="2" max="2" width="28.33203125" style="2" customWidth="1"/>
    <col min="3" max="3" width="17.33203125" style="2" bestFit="1" customWidth="1"/>
    <col min="4" max="4" width="28.5" style="2" customWidth="1"/>
    <col min="5" max="5" width="12" style="2" hidden="1"/>
    <col min="6" max="6" width="9.33203125" style="2" hidden="1"/>
    <col min="7" max="7" width="13" style="2" hidden="1"/>
    <col min="8" max="8" width="24.6640625" style="2" hidden="1"/>
    <col min="9" max="9" width="8.6640625" style="2" hidden="1"/>
    <col min="10" max="10" width="38.5" style="2" hidden="1"/>
    <col min="11" max="11" width="24" style="2" hidden="1"/>
    <col min="12" max="12" width="32" style="2" hidden="1"/>
    <col min="13" max="13" width="8.6640625" style="2" hidden="1"/>
    <col min="14" max="14" width="13.5" style="2" hidden="1"/>
    <col min="15" max="15" width="10.33203125" style="2" hidden="1"/>
    <col min="16" max="16" width="14.6640625" style="2" hidden="1"/>
    <col min="17" max="16384" width="8.6640625" style="2" hidden="1"/>
  </cols>
  <sheetData>
    <row r="1" spans="1:4" ht="55" customHeight="1" x14ac:dyDescent="0.2">
      <c r="A1" s="157"/>
      <c r="B1" s="157"/>
      <c r="C1" s="157"/>
      <c r="D1" s="157"/>
    </row>
    <row r="2" spans="1:4" x14ac:dyDescent="0.2">
      <c r="A2" s="178" t="s">
        <v>80</v>
      </c>
      <c r="B2" s="178"/>
      <c r="C2" s="178"/>
      <c r="D2" s="178"/>
    </row>
    <row r="3" spans="1:4" x14ac:dyDescent="0.2">
      <c r="A3" s="111" t="s">
        <v>53</v>
      </c>
      <c r="B3" s="112"/>
      <c r="C3" s="113"/>
      <c r="D3" s="40"/>
    </row>
    <row r="4" spans="1:4" x14ac:dyDescent="0.2">
      <c r="A4" s="105" t="s">
        <v>59</v>
      </c>
      <c r="B4" s="107"/>
      <c r="C4" s="40" t="s">
        <v>22</v>
      </c>
      <c r="D4" s="40" t="s">
        <v>165</v>
      </c>
    </row>
    <row r="5" spans="1:4" x14ac:dyDescent="0.2">
      <c r="A5" s="114" t="str">
        <f>IF('Generella inställningar'!C11="","",'Generella inställningar'!C11)</f>
        <v/>
      </c>
      <c r="B5" s="115"/>
      <c r="C5" s="67"/>
      <c r="D5" s="21"/>
    </row>
    <row r="6" spans="1:4" x14ac:dyDescent="0.2">
      <c r="A6" s="47"/>
      <c r="B6" s="47"/>
      <c r="C6" s="48"/>
    </row>
    <row r="7" spans="1:4" x14ac:dyDescent="0.2">
      <c r="C7" s="49"/>
    </row>
    <row r="8" spans="1:4" x14ac:dyDescent="0.2">
      <c r="A8" s="116" t="s">
        <v>54</v>
      </c>
      <c r="B8" s="117"/>
      <c r="C8" s="117"/>
      <c r="D8" s="82"/>
    </row>
    <row r="9" spans="1:4" x14ac:dyDescent="0.2">
      <c r="A9" s="105" t="s">
        <v>59</v>
      </c>
      <c r="B9" s="107"/>
      <c r="C9" s="40" t="s">
        <v>22</v>
      </c>
      <c r="D9" s="40" t="s">
        <v>165</v>
      </c>
    </row>
    <row r="10" spans="1:4" x14ac:dyDescent="0.2">
      <c r="A10" s="114" t="str">
        <f>IF('Generella inställningar'!C12="","",'Generella inställningar'!C12)</f>
        <v/>
      </c>
      <c r="B10" s="115"/>
      <c r="C10" s="67"/>
      <c r="D10" s="21"/>
    </row>
    <row r="11" spans="1:4" x14ac:dyDescent="0.2">
      <c r="A11" s="114" t="str">
        <f>IF('Generella inställningar'!C13="","",'Generella inställningar'!C13)</f>
        <v/>
      </c>
      <c r="B11" s="115"/>
      <c r="C11" s="67"/>
      <c r="D11" s="21"/>
    </row>
    <row r="12" spans="1:4" x14ac:dyDescent="0.2">
      <c r="A12" s="114" t="str">
        <f>IF('Generella inställningar'!C14="","",'Generella inställningar'!C14)</f>
        <v/>
      </c>
      <c r="B12" s="115"/>
      <c r="C12" s="67"/>
      <c r="D12" s="21"/>
    </row>
    <row r="13" spans="1:4" x14ac:dyDescent="0.2">
      <c r="A13" s="114" t="str">
        <f>IF('Generella inställningar'!C15="","",'Generella inställningar'!C15)</f>
        <v/>
      </c>
      <c r="B13" s="115"/>
      <c r="C13" s="67"/>
      <c r="D13" s="21"/>
    </row>
    <row r="14" spans="1:4" x14ac:dyDescent="0.2">
      <c r="A14" s="114" t="str">
        <f>IF('Generella inställningar'!C16="","",'Generella inställningar'!C16)</f>
        <v/>
      </c>
      <c r="B14" s="115"/>
      <c r="C14" s="67"/>
      <c r="D14" s="21"/>
    </row>
    <row r="15" spans="1:4" x14ac:dyDescent="0.2">
      <c r="A15" s="114" t="str">
        <f>IF('Generella inställningar'!C17="","",'Generella inställningar'!C17)</f>
        <v/>
      </c>
      <c r="B15" s="115"/>
      <c r="C15" s="67"/>
      <c r="D15" s="21"/>
    </row>
    <row r="16" spans="1:4" x14ac:dyDescent="0.2">
      <c r="A16" s="114" t="str">
        <f>IF('Generella inställningar'!C18="","",'Generella inställningar'!C18)</f>
        <v/>
      </c>
      <c r="B16" s="115"/>
      <c r="C16" s="67"/>
      <c r="D16" s="21"/>
    </row>
    <row r="17" spans="1:4" x14ac:dyDescent="0.2">
      <c r="A17" s="114" t="str">
        <f>IF('Generella inställningar'!C19="","",'Generella inställningar'!C19)</f>
        <v/>
      </c>
      <c r="B17" s="115"/>
      <c r="C17" s="67"/>
      <c r="D17" s="21"/>
    </row>
    <row r="18" spans="1:4" x14ac:dyDescent="0.2">
      <c r="A18" s="114" t="str">
        <f>IF('Generella inställningar'!C20="","",'Generella inställningar'!C20)</f>
        <v/>
      </c>
      <c r="B18" s="115"/>
      <c r="C18" s="67"/>
      <c r="D18" s="21"/>
    </row>
    <row r="19" spans="1:4" x14ac:dyDescent="0.2">
      <c r="A19" s="114" t="str">
        <f>IF('Generella inställningar'!C21="","",'Generella inställningar'!C21)</f>
        <v/>
      </c>
      <c r="B19" s="115"/>
      <c r="C19" s="67"/>
      <c r="D19" s="21"/>
    </row>
    <row r="20" spans="1:4" x14ac:dyDescent="0.2">
      <c r="A20" s="114" t="str">
        <f>IF('Generella inställningar'!C22="","",'Generella inställningar'!C22)</f>
        <v/>
      </c>
      <c r="B20" s="115"/>
      <c r="C20" s="67"/>
      <c r="D20" s="21"/>
    </row>
    <row r="21" spans="1:4" x14ac:dyDescent="0.2">
      <c r="A21" s="114" t="str">
        <f>IF('Generella inställningar'!C23="","",'Generella inställningar'!C23)</f>
        <v/>
      </c>
      <c r="B21" s="115"/>
      <c r="C21" s="67"/>
      <c r="D21" s="21"/>
    </row>
    <row r="22" spans="1:4" x14ac:dyDescent="0.2">
      <c r="A22" s="114" t="str">
        <f>IF('Generella inställningar'!C24="","",'Generella inställningar'!C24)</f>
        <v/>
      </c>
      <c r="B22" s="115"/>
      <c r="C22" s="67"/>
      <c r="D22" s="21"/>
    </row>
    <row r="23" spans="1:4" x14ac:dyDescent="0.2">
      <c r="A23" s="114" t="str">
        <f>IF('Generella inställningar'!C25="","",'Generella inställningar'!C25)</f>
        <v/>
      </c>
      <c r="B23" s="115"/>
      <c r="C23" s="67"/>
      <c r="D23" s="21"/>
    </row>
    <row r="24" spans="1:4" x14ac:dyDescent="0.2">
      <c r="A24" s="114" t="str">
        <f>IF('Generella inställningar'!C26="","",'Generella inställningar'!C26)</f>
        <v/>
      </c>
      <c r="B24" s="115"/>
      <c r="C24" s="67"/>
      <c r="D24" s="21"/>
    </row>
    <row r="25" spans="1:4" x14ac:dyDescent="0.2">
      <c r="A25" s="114" t="str">
        <f>IF('Generella inställningar'!C27="","",'Generella inställningar'!C27)</f>
        <v/>
      </c>
      <c r="B25" s="115"/>
      <c r="C25" s="67"/>
      <c r="D25" s="21"/>
    </row>
    <row r="26" spans="1:4" x14ac:dyDescent="0.2">
      <c r="A26" s="114" t="str">
        <f>IF('Generella inställningar'!C28="","",'Generella inställningar'!C28)</f>
        <v/>
      </c>
      <c r="B26" s="115"/>
      <c r="C26" s="67"/>
      <c r="D26" s="21"/>
    </row>
    <row r="27" spans="1:4" x14ac:dyDescent="0.2">
      <c r="A27" s="114" t="str">
        <f>IF('Generella inställningar'!C29="","",'Generella inställningar'!C29)</f>
        <v/>
      </c>
      <c r="B27" s="115"/>
      <c r="C27" s="67"/>
      <c r="D27" s="21"/>
    </row>
    <row r="28" spans="1:4" x14ac:dyDescent="0.2">
      <c r="A28" s="114" t="str">
        <f>IF('Generella inställningar'!C30="","",'Generella inställningar'!C30)</f>
        <v/>
      </c>
      <c r="B28" s="115"/>
      <c r="C28" s="67"/>
      <c r="D28" s="21"/>
    </row>
    <row r="29" spans="1:4" x14ac:dyDescent="0.2">
      <c r="A29" s="114" t="str">
        <f>IF('Generella inställningar'!C31="","",'Generella inställningar'!C31)</f>
        <v/>
      </c>
      <c r="B29" s="115"/>
      <c r="C29" s="67"/>
      <c r="D29" s="21"/>
    </row>
    <row r="30" spans="1:4" x14ac:dyDescent="0.2">
      <c r="A30" s="114" t="str">
        <f>IF('Generella inställningar'!C32="","",'Generella inställningar'!C32)</f>
        <v/>
      </c>
      <c r="B30" s="115"/>
      <c r="C30" s="67"/>
      <c r="D30" s="21"/>
    </row>
    <row r="31" spans="1:4" x14ac:dyDescent="0.2">
      <c r="A31" s="114" t="str">
        <f>IF('Generella inställningar'!C33="","",'Generella inställningar'!C33)</f>
        <v/>
      </c>
      <c r="B31" s="115"/>
      <c r="C31" s="67"/>
      <c r="D31" s="21"/>
    </row>
    <row r="32" spans="1:4" x14ac:dyDescent="0.2">
      <c r="A32" s="114" t="str">
        <f>IF('Generella inställningar'!C34="","",'Generella inställningar'!C34)</f>
        <v/>
      </c>
      <c r="B32" s="115"/>
      <c r="C32" s="67"/>
      <c r="D32" s="21"/>
    </row>
    <row r="33" spans="1:4" x14ac:dyDescent="0.2">
      <c r="A33" s="114" t="str">
        <f>IF('Generella inställningar'!C35="","",'Generella inställningar'!C35)</f>
        <v/>
      </c>
      <c r="B33" s="115"/>
      <c r="C33" s="67"/>
      <c r="D33" s="21"/>
    </row>
    <row r="34" spans="1:4" x14ac:dyDescent="0.2">
      <c r="A34" s="114" t="str">
        <f>IF('Generella inställningar'!C36="","",'Generella inställningar'!C36)</f>
        <v/>
      </c>
      <c r="B34" s="115"/>
      <c r="C34" s="67"/>
      <c r="D34" s="21"/>
    </row>
    <row r="35" spans="1:4" x14ac:dyDescent="0.2">
      <c r="A35" s="47"/>
      <c r="B35" s="47"/>
      <c r="C35" s="50"/>
      <c r="D35" s="83"/>
    </row>
    <row r="36" spans="1:4" x14ac:dyDescent="0.2">
      <c r="A36" s="111" t="s">
        <v>55</v>
      </c>
      <c r="B36" s="112"/>
      <c r="C36" s="113"/>
      <c r="D36" s="82"/>
    </row>
    <row r="37" spans="1:4" x14ac:dyDescent="0.2">
      <c r="A37" s="53" t="s">
        <v>15</v>
      </c>
      <c r="B37" s="53" t="s">
        <v>68</v>
      </c>
      <c r="C37" s="40" t="s">
        <v>22</v>
      </c>
      <c r="D37" s="40" t="s">
        <v>165</v>
      </c>
    </row>
    <row r="38" spans="1:4" x14ac:dyDescent="0.2">
      <c r="A38" s="66" t="s">
        <v>78</v>
      </c>
      <c r="B38" s="66"/>
      <c r="C38" s="67"/>
      <c r="D38" s="21"/>
    </row>
    <row r="39" spans="1:4" x14ac:dyDescent="0.2">
      <c r="A39" s="66"/>
      <c r="B39" s="66"/>
      <c r="C39" s="67"/>
      <c r="D39" s="21"/>
    </row>
    <row r="40" spans="1:4" x14ac:dyDescent="0.2">
      <c r="A40" s="66"/>
      <c r="B40" s="66"/>
      <c r="C40" s="67"/>
      <c r="D40" s="21"/>
    </row>
    <row r="41" spans="1:4" x14ac:dyDescent="0.2">
      <c r="A41" s="66"/>
      <c r="B41" s="66"/>
      <c r="C41" s="67"/>
      <c r="D41" s="21"/>
    </row>
    <row r="42" spans="1:4" x14ac:dyDescent="0.2">
      <c r="A42" s="66"/>
      <c r="B42" s="66"/>
      <c r="C42" s="67"/>
      <c r="D42" s="21"/>
    </row>
    <row r="43" spans="1:4" x14ac:dyDescent="0.2">
      <c r="A43" s="66"/>
      <c r="B43" s="66"/>
      <c r="C43" s="67"/>
      <c r="D43" s="21"/>
    </row>
    <row r="44" spans="1:4" x14ac:dyDescent="0.2">
      <c r="A44" s="66"/>
      <c r="B44" s="66"/>
      <c r="C44" s="67"/>
      <c r="D44" s="21"/>
    </row>
    <row r="45" spans="1:4" x14ac:dyDescent="0.2">
      <c r="A45" s="66"/>
      <c r="B45" s="66"/>
      <c r="C45" s="67"/>
      <c r="D45" s="21"/>
    </row>
    <row r="46" spans="1:4" x14ac:dyDescent="0.2">
      <c r="A46" s="66"/>
      <c r="B46" s="66"/>
      <c r="C46" s="67"/>
      <c r="D46" s="21"/>
    </row>
    <row r="47" spans="1:4" x14ac:dyDescent="0.2">
      <c r="A47" s="66"/>
      <c r="B47" s="66"/>
      <c r="C47" s="67"/>
      <c r="D47" s="21"/>
    </row>
    <row r="48" spans="1:4" x14ac:dyDescent="0.2">
      <c r="A48" s="66"/>
      <c r="B48" s="66"/>
      <c r="C48" s="67"/>
      <c r="D48" s="21"/>
    </row>
    <row r="49" spans="2:3" x14ac:dyDescent="0.2">
      <c r="B49" s="27" t="s">
        <v>13</v>
      </c>
      <c r="C49" s="46">
        <f>SUM(C38:C48)</f>
        <v>0</v>
      </c>
    </row>
  </sheetData>
  <sheetProtection algorithmName="SHA-512" hashValue="2IopMSwnClHkxX6ghsrx+A8ClzRPi6L7jUB2nV17rK2bsWQ5FT37y922u+fBJ+r8eCFsOdYRT2eJg39bJykcRA==" saltValue="1nYKg1KJy9BK4qUWiTpZWg==" spinCount="100000" sheet="1" objects="1" scenarios="1"/>
  <mergeCells count="33">
    <mergeCell ref="A1:D1"/>
    <mergeCell ref="A2:D2"/>
    <mergeCell ref="A32:B32"/>
    <mergeCell ref="A33:B33"/>
    <mergeCell ref="A34:B34"/>
    <mergeCell ref="A36:C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6:B16"/>
    <mergeCell ref="A10:B10"/>
    <mergeCell ref="A3:C3"/>
    <mergeCell ref="A4:B4"/>
    <mergeCell ref="A5:B5"/>
    <mergeCell ref="A8:C8"/>
    <mergeCell ref="A9:B9"/>
    <mergeCell ref="A11:B11"/>
    <mergeCell ref="A12:B12"/>
    <mergeCell ref="A13:B13"/>
    <mergeCell ref="A14:B14"/>
    <mergeCell ref="A15:B15"/>
  </mergeCells>
  <dataValidations count="2">
    <dataValidation type="list" allowBlank="1" showInputMessage="1" showErrorMessage="1" sqref="A38" xr:uid="{2573E80C-D90A-40E3-BFD3-677B0906E47F}">
      <formula1>Lista_Medfinansiarer</formula1>
    </dataValidation>
    <dataValidation type="list" allowBlank="1" showInputMessage="1" showErrorMessage="1" sqref="A35:B35 A39:A48 A6:B8" xr:uid="{82351E8C-4D40-4903-8EF8-C46F960F10BC}">
      <formula1>Kostnadsbärare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86DDCD-2442-4A18-96D3-D7DD9D847630}">
          <x14:formula1>
            <xm:f>Data!$S$1:$S$3</xm:f>
          </x14:formula1>
          <xm:sqref>D5:D8 D10:D36 D38:D48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X31"/>
  <sheetViews>
    <sheetView topLeftCell="F1" zoomScale="90" zoomScaleNormal="90" workbookViewId="0">
      <selection activeCell="I39" sqref="I39"/>
    </sheetView>
  </sheetViews>
  <sheetFormatPr baseColWidth="10" defaultColWidth="10.6640625" defaultRowHeight="15" x14ac:dyDescent="0.2"/>
  <cols>
    <col min="1" max="1" width="34.33203125" style="2" bestFit="1" customWidth="1"/>
    <col min="2" max="2" width="68.83203125" style="2" customWidth="1"/>
    <col min="3" max="3" width="21" style="2" bestFit="1" customWidth="1"/>
    <col min="4" max="4" width="17.33203125" style="2" bestFit="1" customWidth="1"/>
    <col min="5" max="5" width="42.33203125" style="2" bestFit="1" customWidth="1"/>
    <col min="6" max="6" width="42.33203125" style="2" customWidth="1"/>
    <col min="7" max="7" width="23" style="2" bestFit="1" customWidth="1"/>
    <col min="8" max="8" width="25.83203125" style="2" customWidth="1"/>
    <col min="9" max="9" width="12" style="2" bestFit="1" customWidth="1"/>
    <col min="10" max="10" width="22.33203125" style="2" bestFit="1" customWidth="1"/>
    <col min="11" max="11" width="60.1640625" style="2" bestFit="1" customWidth="1"/>
    <col min="12" max="12" width="9.33203125" style="2" customWidth="1"/>
    <col min="13" max="13" width="22.33203125" style="2" bestFit="1" customWidth="1"/>
    <col min="14" max="15" width="10.6640625" style="2"/>
    <col min="16" max="16" width="57" style="2" bestFit="1" customWidth="1"/>
    <col min="17" max="16384" width="10.6640625" style="2"/>
  </cols>
  <sheetData>
    <row r="1" spans="1:24" x14ac:dyDescent="0.2">
      <c r="A1" s="9" t="s">
        <v>18</v>
      </c>
      <c r="B1" s="10" t="s">
        <v>29</v>
      </c>
      <c r="C1" s="10" t="s">
        <v>24</v>
      </c>
      <c r="D1" s="11" t="s">
        <v>15</v>
      </c>
      <c r="E1" s="9" t="s">
        <v>19</v>
      </c>
      <c r="F1" s="10" t="s">
        <v>112</v>
      </c>
      <c r="G1" s="12" t="s">
        <v>16</v>
      </c>
      <c r="H1" s="9" t="s">
        <v>20</v>
      </c>
      <c r="I1" s="9" t="s">
        <v>21</v>
      </c>
      <c r="J1" s="9" t="s">
        <v>31</v>
      </c>
      <c r="K1" s="11" t="s">
        <v>10</v>
      </c>
      <c r="L1" s="11" t="s">
        <v>11</v>
      </c>
      <c r="M1" s="11" t="s">
        <v>31</v>
      </c>
      <c r="N1" s="25" t="s">
        <v>37</v>
      </c>
      <c r="O1" s="28" t="s">
        <v>38</v>
      </c>
      <c r="P1" s="10" t="s">
        <v>112</v>
      </c>
      <c r="S1" s="2" t="s">
        <v>162</v>
      </c>
    </row>
    <row r="2" spans="1:24" x14ac:dyDescent="0.2">
      <c r="A2" s="13" t="s">
        <v>47</v>
      </c>
      <c r="B2" s="14">
        <v>2</v>
      </c>
      <c r="C2" s="14" t="s">
        <v>26</v>
      </c>
      <c r="D2" s="15" t="s">
        <v>28</v>
      </c>
      <c r="E2" s="13" t="s">
        <v>12</v>
      </c>
      <c r="F2" s="16" t="s">
        <v>113</v>
      </c>
      <c r="G2" s="17" t="s">
        <v>42</v>
      </c>
      <c r="H2" s="18" t="s">
        <v>87</v>
      </c>
      <c r="I2" s="9">
        <v>67</v>
      </c>
      <c r="J2" s="9">
        <v>1720</v>
      </c>
      <c r="K2" s="15"/>
      <c r="L2" s="15">
        <v>0</v>
      </c>
      <c r="M2" s="15"/>
      <c r="N2" s="26">
        <v>0.25</v>
      </c>
      <c r="O2" s="29">
        <v>0.15</v>
      </c>
      <c r="P2" s="16" t="s">
        <v>113</v>
      </c>
      <c r="Q2" s="29">
        <v>0.46</v>
      </c>
      <c r="S2" s="2" t="s">
        <v>163</v>
      </c>
      <c r="W2" s="16"/>
      <c r="X2" s="29"/>
    </row>
    <row r="3" spans="1:24" x14ac:dyDescent="0.2">
      <c r="A3" s="13" t="s">
        <v>48</v>
      </c>
      <c r="B3" s="14">
        <v>2</v>
      </c>
      <c r="C3" s="14" t="s">
        <v>25</v>
      </c>
      <c r="D3" s="15" t="s">
        <v>2</v>
      </c>
      <c r="E3" s="13" t="s">
        <v>14</v>
      </c>
      <c r="F3" s="16" t="s">
        <v>114</v>
      </c>
      <c r="G3" s="17" t="s">
        <v>1</v>
      </c>
      <c r="H3" s="13" t="s">
        <v>5</v>
      </c>
      <c r="I3" s="9">
        <v>20</v>
      </c>
      <c r="J3" s="9">
        <v>1720</v>
      </c>
      <c r="K3" s="71">
        <v>1</v>
      </c>
      <c r="L3" s="15">
        <v>358</v>
      </c>
      <c r="M3" s="15">
        <v>1720</v>
      </c>
      <c r="N3" s="26">
        <v>0.5</v>
      </c>
      <c r="O3" s="29">
        <v>0.4</v>
      </c>
      <c r="P3" s="84" t="s">
        <v>232</v>
      </c>
      <c r="Q3" s="29">
        <v>0.6</v>
      </c>
      <c r="S3" s="2" t="s">
        <v>164</v>
      </c>
      <c r="W3" s="84"/>
      <c r="X3" s="29"/>
    </row>
    <row r="4" spans="1:24" x14ac:dyDescent="0.2">
      <c r="A4" s="13"/>
      <c r="B4" s="14">
        <v>2</v>
      </c>
      <c r="C4" s="14" t="s">
        <v>26</v>
      </c>
      <c r="D4" s="15" t="s">
        <v>3</v>
      </c>
      <c r="F4" s="2" t="s">
        <v>115</v>
      </c>
      <c r="G4" s="17" t="s">
        <v>77</v>
      </c>
      <c r="H4" s="13" t="s">
        <v>6</v>
      </c>
      <c r="I4" s="9">
        <v>39</v>
      </c>
      <c r="J4" s="9">
        <v>1720</v>
      </c>
      <c r="K4" s="71">
        <v>2</v>
      </c>
      <c r="L4" s="15">
        <v>424</v>
      </c>
      <c r="M4" s="15">
        <v>1720</v>
      </c>
      <c r="N4" s="26">
        <v>0.75</v>
      </c>
      <c r="P4" s="85" t="s">
        <v>114</v>
      </c>
      <c r="Q4" s="29">
        <v>0.4</v>
      </c>
      <c r="W4" s="85"/>
      <c r="X4" s="29"/>
    </row>
    <row r="5" spans="1:24" x14ac:dyDescent="0.2">
      <c r="A5" s="13"/>
      <c r="B5" s="14"/>
      <c r="C5" s="14"/>
      <c r="D5" s="15" t="s">
        <v>4</v>
      </c>
      <c r="F5" s="2" t="s">
        <v>116</v>
      </c>
      <c r="G5" s="17" t="s">
        <v>81</v>
      </c>
      <c r="H5" s="13" t="s">
        <v>7</v>
      </c>
      <c r="I5" s="9">
        <v>59</v>
      </c>
      <c r="J5" s="9">
        <v>1720</v>
      </c>
      <c r="K5" s="71">
        <v>3</v>
      </c>
      <c r="L5" s="15">
        <v>487</v>
      </c>
      <c r="M5" s="15">
        <v>1720</v>
      </c>
      <c r="N5" s="26">
        <v>1</v>
      </c>
      <c r="P5" s="2" t="s">
        <v>115</v>
      </c>
      <c r="Q5" s="29">
        <v>0.46</v>
      </c>
      <c r="X5" s="29"/>
    </row>
    <row r="6" spans="1:24" x14ac:dyDescent="0.2">
      <c r="A6" s="22"/>
      <c r="B6" s="14"/>
      <c r="C6" s="14"/>
      <c r="D6" s="15" t="s">
        <v>78</v>
      </c>
      <c r="F6" s="2" t="s">
        <v>117</v>
      </c>
      <c r="G6" s="17"/>
      <c r="H6" s="13" t="s">
        <v>8</v>
      </c>
      <c r="I6" s="9">
        <v>70</v>
      </c>
      <c r="J6" s="9">
        <v>1720</v>
      </c>
      <c r="K6" s="71">
        <v>4</v>
      </c>
      <c r="L6" s="15">
        <v>552</v>
      </c>
      <c r="M6" s="15">
        <v>1720</v>
      </c>
      <c r="N6" s="24"/>
      <c r="P6" s="2" t="s">
        <v>233</v>
      </c>
      <c r="Q6" s="29">
        <v>0.5</v>
      </c>
      <c r="X6" s="29"/>
    </row>
    <row r="7" spans="1:24" x14ac:dyDescent="0.2">
      <c r="A7" s="22"/>
      <c r="B7" s="14"/>
      <c r="C7" s="14"/>
      <c r="F7" s="2" t="s">
        <v>49</v>
      </c>
      <c r="H7" s="13" t="s">
        <v>9</v>
      </c>
      <c r="I7" s="9">
        <v>93</v>
      </c>
      <c r="J7" s="9">
        <v>1720</v>
      </c>
      <c r="K7" s="71">
        <v>5</v>
      </c>
      <c r="L7" s="15">
        <v>622</v>
      </c>
      <c r="M7" s="15">
        <v>1720</v>
      </c>
      <c r="N7" s="24"/>
      <c r="P7" s="2" t="s">
        <v>116</v>
      </c>
      <c r="Q7" s="29">
        <v>0.4</v>
      </c>
      <c r="X7" s="29"/>
    </row>
    <row r="8" spans="1:24" x14ac:dyDescent="0.2">
      <c r="F8" s="2" t="s">
        <v>118</v>
      </c>
      <c r="H8" s="13" t="s">
        <v>88</v>
      </c>
      <c r="I8" s="9">
        <v>38</v>
      </c>
      <c r="J8" s="9">
        <v>1720</v>
      </c>
      <c r="K8" s="71">
        <v>6</v>
      </c>
      <c r="L8" s="15">
        <v>838</v>
      </c>
      <c r="M8" s="15">
        <v>1720</v>
      </c>
      <c r="N8" s="24"/>
      <c r="P8" s="2" t="s">
        <v>117</v>
      </c>
      <c r="Q8" s="29">
        <v>0.6</v>
      </c>
      <c r="X8" s="29"/>
    </row>
    <row r="9" spans="1:24" x14ac:dyDescent="0.2">
      <c r="D9" s="72" t="s">
        <v>121</v>
      </c>
      <c r="F9" s="2" t="s">
        <v>119</v>
      </c>
      <c r="G9" s="17" t="s">
        <v>42</v>
      </c>
      <c r="H9" s="13" t="s">
        <v>89</v>
      </c>
      <c r="I9" s="9">
        <v>172</v>
      </c>
      <c r="J9" s="9">
        <v>1720</v>
      </c>
      <c r="K9" s="15" t="s">
        <v>49</v>
      </c>
      <c r="L9" s="15">
        <v>651</v>
      </c>
      <c r="M9" s="15">
        <v>1720</v>
      </c>
      <c r="N9" s="24"/>
      <c r="P9" s="2" t="s">
        <v>49</v>
      </c>
      <c r="Q9" s="2">
        <v>0</v>
      </c>
    </row>
    <row r="10" spans="1:24" ht="16" x14ac:dyDescent="0.2">
      <c r="D10" s="72" t="s">
        <v>122</v>
      </c>
      <c r="G10" s="17" t="s">
        <v>40</v>
      </c>
      <c r="H10" s="19" t="s">
        <v>90</v>
      </c>
      <c r="I10" s="9">
        <v>42</v>
      </c>
      <c r="J10" s="9">
        <v>1720</v>
      </c>
      <c r="K10" s="15" t="s">
        <v>50</v>
      </c>
      <c r="L10" s="15">
        <v>780</v>
      </c>
      <c r="M10" s="15">
        <v>1720</v>
      </c>
      <c r="N10" s="24"/>
      <c r="P10" s="2" t="s">
        <v>118</v>
      </c>
      <c r="Q10" s="29">
        <v>0.55000000000000004</v>
      </c>
      <c r="X10" s="29"/>
    </row>
    <row r="11" spans="1:24" ht="16" x14ac:dyDescent="0.2">
      <c r="G11" s="17" t="s">
        <v>1</v>
      </c>
      <c r="H11" s="19" t="s">
        <v>91</v>
      </c>
      <c r="I11" s="9">
        <v>49</v>
      </c>
      <c r="J11" s="9">
        <v>1720</v>
      </c>
      <c r="K11" s="15" t="s">
        <v>51</v>
      </c>
      <c r="L11" s="15">
        <v>1016</v>
      </c>
      <c r="M11" s="15">
        <v>1720</v>
      </c>
      <c r="N11" s="24"/>
      <c r="P11" s="2" t="s">
        <v>119</v>
      </c>
      <c r="Q11" s="29">
        <v>0.05</v>
      </c>
      <c r="X11" s="29"/>
    </row>
    <row r="12" spans="1:24" ht="16" x14ac:dyDescent="0.2">
      <c r="G12" s="17" t="s">
        <v>41</v>
      </c>
      <c r="H12" s="19" t="s">
        <v>92</v>
      </c>
      <c r="I12" s="9">
        <v>59</v>
      </c>
      <c r="J12" s="9">
        <v>1720</v>
      </c>
      <c r="K12" s="15"/>
      <c r="L12" s="15"/>
      <c r="M12" s="15"/>
      <c r="N12" s="24"/>
    </row>
    <row r="13" spans="1:24" ht="16" x14ac:dyDescent="0.2">
      <c r="H13" s="19" t="s">
        <v>45</v>
      </c>
      <c r="I13" s="9">
        <v>129</v>
      </c>
      <c r="J13" s="9">
        <v>1720</v>
      </c>
      <c r="K13" s="15"/>
      <c r="L13" s="15"/>
      <c r="M13" s="15"/>
      <c r="N13" s="24"/>
    </row>
    <row r="14" spans="1:24" ht="16" x14ac:dyDescent="0.2">
      <c r="H14" s="19" t="s">
        <v>46</v>
      </c>
      <c r="I14" s="19">
        <v>125</v>
      </c>
      <c r="J14" s="9">
        <v>1720</v>
      </c>
      <c r="K14" s="15"/>
      <c r="L14" s="15"/>
      <c r="M14" s="15"/>
      <c r="N14" s="24"/>
    </row>
    <row r="15" spans="1:24" ht="16" x14ac:dyDescent="0.2">
      <c r="H15" s="19" t="s">
        <v>94</v>
      </c>
      <c r="I15" s="19">
        <v>56</v>
      </c>
      <c r="J15" s="9">
        <v>1720</v>
      </c>
      <c r="K15" s="15"/>
      <c r="L15" s="15"/>
      <c r="M15" s="15"/>
      <c r="N15" s="24"/>
    </row>
    <row r="16" spans="1:24" ht="16" x14ac:dyDescent="0.2">
      <c r="G16" s="2" t="s">
        <v>42</v>
      </c>
      <c r="H16" s="19" t="s">
        <v>95</v>
      </c>
      <c r="I16" s="19">
        <v>81</v>
      </c>
      <c r="J16" s="9">
        <v>1720</v>
      </c>
      <c r="K16" s="15"/>
      <c r="L16" s="15"/>
      <c r="M16" s="15"/>
      <c r="N16" s="24"/>
    </row>
    <row r="17" spans="7:14" x14ac:dyDescent="0.2">
      <c r="G17" s="2" t="s">
        <v>1</v>
      </c>
      <c r="H17" s="2" t="s">
        <v>93</v>
      </c>
      <c r="I17" s="2">
        <v>74</v>
      </c>
      <c r="J17" s="9">
        <v>1720</v>
      </c>
      <c r="K17" s="15"/>
      <c r="L17" s="15"/>
      <c r="M17" s="15"/>
      <c r="N17" s="24"/>
    </row>
    <row r="18" spans="7:14" ht="16" x14ac:dyDescent="0.2">
      <c r="G18" s="2" t="s">
        <v>36</v>
      </c>
      <c r="H18" s="68" t="s">
        <v>96</v>
      </c>
      <c r="I18" s="68">
        <v>417</v>
      </c>
      <c r="K18" s="15"/>
      <c r="L18" s="15"/>
      <c r="M18" s="15"/>
      <c r="N18" s="24"/>
    </row>
    <row r="19" spans="7:14" x14ac:dyDescent="0.2">
      <c r="G19" s="2" t="s">
        <v>77</v>
      </c>
      <c r="H19" s="8"/>
      <c r="K19" s="15"/>
      <c r="L19" s="15"/>
      <c r="M19" s="15"/>
      <c r="N19" s="24"/>
    </row>
    <row r="20" spans="7:14" x14ac:dyDescent="0.2">
      <c r="G20" s="2" t="s">
        <v>81</v>
      </c>
      <c r="H20" s="7"/>
      <c r="K20" s="15"/>
      <c r="L20" s="15"/>
      <c r="M20" s="15"/>
      <c r="N20" s="24"/>
    </row>
    <row r="21" spans="7:14" x14ac:dyDescent="0.2">
      <c r="K21" s="20"/>
      <c r="L21" s="20"/>
      <c r="M21" s="15"/>
      <c r="N21" s="24"/>
    </row>
    <row r="22" spans="7:14" x14ac:dyDescent="0.2">
      <c r="H22" s="2" t="s">
        <v>93</v>
      </c>
      <c r="I22" s="2">
        <v>74</v>
      </c>
      <c r="K22" s="20" t="s">
        <v>39</v>
      </c>
      <c r="L22" s="24">
        <v>695</v>
      </c>
      <c r="M22" s="15">
        <v>1720</v>
      </c>
      <c r="N22" s="24"/>
    </row>
    <row r="23" spans="7:14" x14ac:dyDescent="0.2">
      <c r="K23" s="20" t="s">
        <v>32</v>
      </c>
      <c r="L23" s="24">
        <v>641</v>
      </c>
      <c r="M23" s="15">
        <v>1720</v>
      </c>
      <c r="N23" s="24"/>
    </row>
    <row r="24" spans="7:14" x14ac:dyDescent="0.2">
      <c r="K24" s="20" t="s">
        <v>33</v>
      </c>
      <c r="L24" s="24">
        <v>513</v>
      </c>
      <c r="M24" s="15">
        <v>1720</v>
      </c>
      <c r="N24" s="24"/>
    </row>
    <row r="25" spans="7:14" x14ac:dyDescent="0.2">
      <c r="K25" s="20" t="s">
        <v>34</v>
      </c>
      <c r="L25" s="24">
        <v>635</v>
      </c>
      <c r="M25" s="15">
        <v>1720</v>
      </c>
      <c r="N25" s="24"/>
    </row>
    <row r="26" spans="7:14" x14ac:dyDescent="0.2">
      <c r="K26" s="20" t="s">
        <v>35</v>
      </c>
      <c r="L26" s="24">
        <v>484</v>
      </c>
      <c r="M26" s="15">
        <v>1720</v>
      </c>
      <c r="N26" s="24"/>
    </row>
    <row r="27" spans="7:14" x14ac:dyDescent="0.2">
      <c r="K27" s="20" t="s">
        <v>72</v>
      </c>
      <c r="L27" s="24">
        <v>646</v>
      </c>
      <c r="M27" s="15">
        <v>1720</v>
      </c>
      <c r="N27" s="24"/>
    </row>
    <row r="28" spans="7:14" x14ac:dyDescent="0.2">
      <c r="K28" s="20" t="s">
        <v>73</v>
      </c>
      <c r="L28" s="24">
        <v>592</v>
      </c>
      <c r="M28" s="15">
        <v>1720</v>
      </c>
      <c r="N28" s="24"/>
    </row>
    <row r="29" spans="7:14" x14ac:dyDescent="0.2">
      <c r="K29" s="20" t="s">
        <v>74</v>
      </c>
      <c r="L29" s="24">
        <v>482</v>
      </c>
      <c r="M29" s="15">
        <v>1720</v>
      </c>
      <c r="N29" s="24"/>
    </row>
    <row r="30" spans="7:14" x14ac:dyDescent="0.2">
      <c r="K30" s="20" t="s">
        <v>75</v>
      </c>
      <c r="L30" s="24">
        <v>579</v>
      </c>
      <c r="M30" s="15">
        <v>1720</v>
      </c>
      <c r="N30" s="24"/>
    </row>
    <row r="31" spans="7:14" x14ac:dyDescent="0.2">
      <c r="K31" s="20" t="s">
        <v>76</v>
      </c>
      <c r="L31" s="24">
        <v>441</v>
      </c>
      <c r="M31" s="15">
        <v>1720</v>
      </c>
      <c r="N31" s="24"/>
    </row>
  </sheetData>
  <sortState xmlns:xlrd2="http://schemas.microsoft.com/office/spreadsheetml/2017/richdata2" ref="W2:X11">
    <sortCondition ref="W2:W11"/>
  </sortState>
  <phoneticPr fontId="16" type="noConversion"/>
  <pageMargins left="0.75" right="0.75" top="1" bottom="1" header="0.5" footer="0.5"/>
  <pageSetup paperSize="9" scale="61" orientation="landscape" horizontalDpi="4294967292" verticalDpi="4294967292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0"/>
    <pageSetUpPr fitToPage="1"/>
  </sheetPr>
  <dimension ref="A1:G93"/>
  <sheetViews>
    <sheetView showGridLines="0" topLeftCell="A52" zoomScaleNormal="100" zoomScalePageLayoutView="106" workbookViewId="0">
      <selection activeCell="A74" sqref="A74"/>
    </sheetView>
  </sheetViews>
  <sheetFormatPr baseColWidth="10" defaultColWidth="0" defaultRowHeight="16" zeroHeight="1" x14ac:dyDescent="0.2"/>
  <cols>
    <col min="1" max="1" width="61.1640625" style="1" bestFit="1" customWidth="1"/>
    <col min="2" max="2" width="26.6640625" style="1" customWidth="1"/>
    <col min="3" max="3" width="50.6640625" style="1" customWidth="1"/>
    <col min="4" max="4" width="11" style="1" customWidth="1"/>
    <col min="5" max="7" width="0" style="1" hidden="1"/>
    <col min="8" max="16384" width="10.6640625" style="1" hidden="1"/>
  </cols>
  <sheetData>
    <row r="1" spans="1:6" ht="90" customHeight="1" x14ac:dyDescent="0.2">
      <c r="A1" s="118" t="e" vm="1">
        <v>#VALUE!</v>
      </c>
      <c r="B1" s="118"/>
      <c r="C1" s="118"/>
    </row>
    <row r="2" spans="1:6" x14ac:dyDescent="0.2">
      <c r="A2" s="122" t="s">
        <v>17</v>
      </c>
      <c r="B2" s="33" t="s">
        <v>231</v>
      </c>
      <c r="C2" s="31"/>
    </row>
    <row r="3" spans="1:6" x14ac:dyDescent="0.2">
      <c r="A3" s="123" t="s">
        <v>82</v>
      </c>
      <c r="B3" s="86"/>
      <c r="C3" s="63" t="e">
        <f>VLOOKUP(B3,Data!A2:C5,3)</f>
        <v>#N/A</v>
      </c>
    </row>
    <row r="4" spans="1:6" x14ac:dyDescent="0.2">
      <c r="A4" s="123" t="s">
        <v>241</v>
      </c>
      <c r="B4" s="87"/>
      <c r="C4" s="34"/>
    </row>
    <row r="5" spans="1:6" x14ac:dyDescent="0.2">
      <c r="A5" s="123" t="s">
        <v>110</v>
      </c>
      <c r="B5" s="88"/>
      <c r="C5" s="35"/>
    </row>
    <row r="6" spans="1:6" x14ac:dyDescent="0.2">
      <c r="A6" s="123" t="s">
        <v>111</v>
      </c>
      <c r="B6" s="89"/>
      <c r="C6" s="75" t="e">
        <f>LOOKUP(B6,specificgoal,Data!Q2:Q11)</f>
        <v>#N/A</v>
      </c>
    </row>
    <row r="7" spans="1:6" x14ac:dyDescent="0.2">
      <c r="A7" s="123" t="s">
        <v>237</v>
      </c>
      <c r="B7" s="32"/>
      <c r="C7" s="36"/>
    </row>
    <row r="8" spans="1:6" x14ac:dyDescent="0.2">
      <c r="A8" s="123" t="s">
        <v>240</v>
      </c>
      <c r="B8" s="32"/>
      <c r="C8" s="32"/>
      <c r="F8" s="23"/>
    </row>
    <row r="9" spans="1:6" x14ac:dyDescent="0.2">
      <c r="A9" s="124"/>
      <c r="C9" s="2"/>
    </row>
    <row r="10" spans="1:6" x14ac:dyDescent="0.2">
      <c r="A10" s="125" t="s">
        <v>64</v>
      </c>
      <c r="B10" s="121" t="s">
        <v>83</v>
      </c>
      <c r="C10" s="121" t="s">
        <v>68</v>
      </c>
    </row>
    <row r="11" spans="1:6" x14ac:dyDescent="0.2">
      <c r="A11" s="126" t="s">
        <v>65</v>
      </c>
      <c r="B11" s="90"/>
      <c r="C11" s="90"/>
    </row>
    <row r="12" spans="1:6" x14ac:dyDescent="0.2">
      <c r="A12" s="126" t="s">
        <v>66</v>
      </c>
      <c r="B12" s="90"/>
      <c r="C12" s="90"/>
    </row>
    <row r="13" spans="1:6" x14ac:dyDescent="0.2">
      <c r="A13" s="126" t="s">
        <v>67</v>
      </c>
      <c r="B13" s="90"/>
      <c r="C13" s="90"/>
    </row>
    <row r="14" spans="1:6" x14ac:dyDescent="0.2">
      <c r="A14" s="126" t="s">
        <v>69</v>
      </c>
      <c r="B14" s="90"/>
      <c r="C14" s="90"/>
    </row>
    <row r="15" spans="1:6" x14ac:dyDescent="0.2">
      <c r="A15" s="126" t="s">
        <v>70</v>
      </c>
      <c r="B15" s="90"/>
      <c r="C15" s="90"/>
    </row>
    <row r="16" spans="1:6" x14ac:dyDescent="0.2">
      <c r="A16" s="126" t="s">
        <v>71</v>
      </c>
      <c r="B16" s="90"/>
      <c r="C16" s="90"/>
    </row>
    <row r="17" spans="1:3" x14ac:dyDescent="0.2">
      <c r="A17" s="126" t="s">
        <v>170</v>
      </c>
      <c r="B17" s="90"/>
      <c r="C17" s="90"/>
    </row>
    <row r="18" spans="1:3" x14ac:dyDescent="0.2">
      <c r="A18" s="126" t="s">
        <v>171</v>
      </c>
      <c r="B18" s="90"/>
      <c r="C18" s="90"/>
    </row>
    <row r="19" spans="1:3" x14ac:dyDescent="0.2">
      <c r="A19" s="126" t="s">
        <v>172</v>
      </c>
      <c r="B19" s="90"/>
      <c r="C19" s="90"/>
    </row>
    <row r="20" spans="1:3" x14ac:dyDescent="0.2">
      <c r="A20" s="126" t="s">
        <v>173</v>
      </c>
      <c r="B20" s="90"/>
      <c r="C20" s="90"/>
    </row>
    <row r="21" spans="1:3" x14ac:dyDescent="0.2">
      <c r="A21" s="126" t="s">
        <v>174</v>
      </c>
      <c r="B21" s="90"/>
      <c r="C21" s="90"/>
    </row>
    <row r="22" spans="1:3" x14ac:dyDescent="0.2">
      <c r="A22" s="126" t="s">
        <v>175</v>
      </c>
      <c r="B22" s="90"/>
      <c r="C22" s="90"/>
    </row>
    <row r="23" spans="1:3" x14ac:dyDescent="0.2">
      <c r="A23" s="126" t="s">
        <v>176</v>
      </c>
      <c r="B23" s="90"/>
      <c r="C23" s="90"/>
    </row>
    <row r="24" spans="1:3" x14ac:dyDescent="0.2">
      <c r="A24" s="126" t="s">
        <v>177</v>
      </c>
      <c r="B24" s="90"/>
      <c r="C24" s="90"/>
    </row>
    <row r="25" spans="1:3" x14ac:dyDescent="0.2">
      <c r="A25" s="126" t="s">
        <v>178</v>
      </c>
      <c r="B25" s="90"/>
      <c r="C25" s="90"/>
    </row>
    <row r="26" spans="1:3" x14ac:dyDescent="0.2">
      <c r="A26" s="126" t="s">
        <v>179</v>
      </c>
      <c r="B26" s="90"/>
      <c r="C26" s="90"/>
    </row>
    <row r="27" spans="1:3" x14ac:dyDescent="0.2">
      <c r="A27" s="126" t="s">
        <v>180</v>
      </c>
      <c r="B27" s="90"/>
      <c r="C27" s="90"/>
    </row>
    <row r="28" spans="1:3" x14ac:dyDescent="0.2">
      <c r="A28" s="126" t="s">
        <v>181</v>
      </c>
      <c r="B28" s="90"/>
      <c r="C28" s="90"/>
    </row>
    <row r="29" spans="1:3" x14ac:dyDescent="0.2">
      <c r="A29" s="126" t="s">
        <v>182</v>
      </c>
      <c r="B29" s="90"/>
      <c r="C29" s="90"/>
    </row>
    <row r="30" spans="1:3" x14ac:dyDescent="0.2">
      <c r="A30" s="126" t="s">
        <v>183</v>
      </c>
      <c r="B30" s="90"/>
      <c r="C30" s="90"/>
    </row>
    <row r="31" spans="1:3" x14ac:dyDescent="0.2">
      <c r="A31" s="126" t="s">
        <v>184</v>
      </c>
      <c r="B31" s="90"/>
      <c r="C31" s="90"/>
    </row>
    <row r="32" spans="1:3" x14ac:dyDescent="0.2">
      <c r="A32" s="126" t="s">
        <v>185</v>
      </c>
      <c r="B32" s="90"/>
      <c r="C32" s="90"/>
    </row>
    <row r="33" spans="1:3" x14ac:dyDescent="0.2">
      <c r="A33" s="126" t="s">
        <v>186</v>
      </c>
      <c r="B33" s="90"/>
      <c r="C33" s="90"/>
    </row>
    <row r="34" spans="1:3" x14ac:dyDescent="0.2">
      <c r="A34" s="126" t="s">
        <v>187</v>
      </c>
      <c r="B34" s="90"/>
      <c r="C34" s="90"/>
    </row>
    <row r="35" spans="1:3" x14ac:dyDescent="0.2">
      <c r="A35" s="126" t="s">
        <v>188</v>
      </c>
      <c r="B35" s="90"/>
      <c r="C35" s="90"/>
    </row>
    <row r="36" spans="1:3" x14ac:dyDescent="0.2">
      <c r="A36" s="126" t="s">
        <v>189</v>
      </c>
      <c r="B36" s="90"/>
      <c r="C36" s="90"/>
    </row>
    <row r="37" spans="1:3" x14ac:dyDescent="0.2">
      <c r="A37" s="127"/>
      <c r="B37" s="119"/>
      <c r="C37" s="119"/>
    </row>
    <row r="38" spans="1:3" ht="31" customHeight="1" x14ac:dyDescent="0.2">
      <c r="A38" s="124"/>
    </row>
    <row r="39" spans="1:3" x14ac:dyDescent="0.2">
      <c r="A39" s="128" t="s">
        <v>228</v>
      </c>
      <c r="B39" s="120" t="s">
        <v>83</v>
      </c>
      <c r="C39" s="120" t="s">
        <v>68</v>
      </c>
    </row>
    <row r="40" spans="1:3" x14ac:dyDescent="0.2">
      <c r="A40" s="126" t="s">
        <v>97</v>
      </c>
      <c r="B40" s="90"/>
      <c r="C40" s="90"/>
    </row>
    <row r="41" spans="1:3" x14ac:dyDescent="0.2">
      <c r="A41" s="126" t="s">
        <v>98</v>
      </c>
      <c r="B41" s="90"/>
      <c r="C41" s="90"/>
    </row>
    <row r="42" spans="1:3" x14ac:dyDescent="0.2">
      <c r="A42" s="126" t="s">
        <v>99</v>
      </c>
      <c r="B42" s="90"/>
      <c r="C42" s="90"/>
    </row>
    <row r="43" spans="1:3" x14ac:dyDescent="0.2">
      <c r="A43" s="126" t="s">
        <v>100</v>
      </c>
      <c r="B43" s="90"/>
      <c r="C43" s="90"/>
    </row>
    <row r="44" spans="1:3" x14ac:dyDescent="0.2">
      <c r="A44" s="126" t="s">
        <v>101</v>
      </c>
      <c r="B44" s="90"/>
      <c r="C44" s="90"/>
    </row>
    <row r="45" spans="1:3" x14ac:dyDescent="0.2">
      <c r="A45" s="126" t="s">
        <v>102</v>
      </c>
      <c r="B45" s="90"/>
      <c r="C45" s="90"/>
    </row>
    <row r="46" spans="1:3" x14ac:dyDescent="0.2">
      <c r="A46" s="126" t="s">
        <v>190</v>
      </c>
      <c r="B46" s="90"/>
      <c r="C46" s="90"/>
    </row>
    <row r="47" spans="1:3" x14ac:dyDescent="0.2">
      <c r="A47" s="126" t="s">
        <v>191</v>
      </c>
      <c r="B47" s="90"/>
      <c r="C47" s="90"/>
    </row>
    <row r="48" spans="1:3" x14ac:dyDescent="0.2">
      <c r="A48" s="126" t="s">
        <v>192</v>
      </c>
      <c r="B48" s="90"/>
      <c r="C48" s="90"/>
    </row>
    <row r="49" spans="1:3" x14ac:dyDescent="0.2">
      <c r="A49" s="126" t="s">
        <v>193</v>
      </c>
      <c r="B49" s="90"/>
      <c r="C49" s="90"/>
    </row>
    <row r="50" spans="1:3" x14ac:dyDescent="0.2">
      <c r="A50" s="126" t="s">
        <v>194</v>
      </c>
      <c r="B50" s="90"/>
      <c r="C50" s="90"/>
    </row>
    <row r="51" spans="1:3" x14ac:dyDescent="0.2">
      <c r="A51" s="126" t="s">
        <v>195</v>
      </c>
      <c r="B51" s="90"/>
      <c r="C51" s="90"/>
    </row>
    <row r="52" spans="1:3" x14ac:dyDescent="0.2">
      <c r="A52" s="126" t="s">
        <v>196</v>
      </c>
      <c r="B52" s="90"/>
      <c r="C52" s="90"/>
    </row>
    <row r="53" spans="1:3" x14ac:dyDescent="0.2">
      <c r="A53" s="126" t="s">
        <v>197</v>
      </c>
      <c r="B53" s="90"/>
      <c r="C53" s="90"/>
    </row>
    <row r="54" spans="1:3" x14ac:dyDescent="0.2">
      <c r="A54" s="126" t="s">
        <v>198</v>
      </c>
      <c r="B54" s="90"/>
      <c r="C54" s="90"/>
    </row>
    <row r="55" spans="1:3" x14ac:dyDescent="0.2">
      <c r="A55" s="126" t="s">
        <v>199</v>
      </c>
      <c r="B55" s="90"/>
      <c r="C55" s="90"/>
    </row>
    <row r="56" spans="1:3" x14ac:dyDescent="0.2">
      <c r="A56" s="126" t="s">
        <v>200</v>
      </c>
      <c r="B56" s="90"/>
      <c r="C56" s="90"/>
    </row>
    <row r="57" spans="1:3" x14ac:dyDescent="0.2">
      <c r="A57" s="126" t="s">
        <v>201</v>
      </c>
      <c r="B57" s="90"/>
      <c r="C57" s="90"/>
    </row>
    <row r="58" spans="1:3" x14ac:dyDescent="0.2">
      <c r="A58" s="126" t="s">
        <v>202</v>
      </c>
      <c r="B58" s="90"/>
      <c r="C58" s="90"/>
    </row>
    <row r="59" spans="1:3" x14ac:dyDescent="0.2">
      <c r="A59" s="126" t="s">
        <v>203</v>
      </c>
      <c r="B59" s="90"/>
      <c r="C59" s="90"/>
    </row>
    <row r="60" spans="1:3" x14ac:dyDescent="0.2">
      <c r="A60" s="126" t="s">
        <v>204</v>
      </c>
      <c r="B60" s="90"/>
      <c r="C60" s="90"/>
    </row>
    <row r="61" spans="1:3" x14ac:dyDescent="0.2">
      <c r="A61" s="126" t="s">
        <v>205</v>
      </c>
      <c r="B61" s="90"/>
      <c r="C61" s="90"/>
    </row>
    <row r="62" spans="1:3" x14ac:dyDescent="0.2">
      <c r="A62" s="126" t="s">
        <v>206</v>
      </c>
      <c r="B62" s="90"/>
      <c r="C62" s="90"/>
    </row>
    <row r="63" spans="1:3" x14ac:dyDescent="0.2">
      <c r="A63" s="126" t="s">
        <v>207</v>
      </c>
      <c r="B63" s="90"/>
      <c r="C63" s="90"/>
    </row>
    <row r="64" spans="1:3" x14ac:dyDescent="0.2">
      <c r="A64" s="126" t="s">
        <v>208</v>
      </c>
      <c r="B64" s="90"/>
      <c r="C64" s="90"/>
    </row>
    <row r="65" spans="1:3" x14ac:dyDescent="0.2">
      <c r="A65" s="127"/>
      <c r="B65" s="119"/>
      <c r="C65" s="119"/>
    </row>
    <row r="66" spans="1:3" ht="31" customHeight="1" x14ac:dyDescent="0.2">
      <c r="A66" s="124"/>
    </row>
    <row r="67" spans="1:3" x14ac:dyDescent="0.2">
      <c r="A67" s="129" t="s">
        <v>64</v>
      </c>
      <c r="B67" s="51" t="s">
        <v>83</v>
      </c>
      <c r="C67" s="52" t="s">
        <v>68</v>
      </c>
    </row>
    <row r="68" spans="1:3" x14ac:dyDescent="0.2">
      <c r="A68" s="130" t="s">
        <v>103</v>
      </c>
      <c r="B68" s="90"/>
      <c r="C68" s="91"/>
    </row>
    <row r="69" spans="1:3" x14ac:dyDescent="0.2">
      <c r="A69" s="130" t="s">
        <v>104</v>
      </c>
      <c r="B69" s="90"/>
      <c r="C69" s="91"/>
    </row>
    <row r="70" spans="1:3" x14ac:dyDescent="0.2">
      <c r="A70" s="130" t="s">
        <v>105</v>
      </c>
      <c r="B70" s="90"/>
      <c r="C70" s="91"/>
    </row>
    <row r="71" spans="1:3" x14ac:dyDescent="0.2">
      <c r="A71" s="130" t="s">
        <v>108</v>
      </c>
      <c r="B71" s="90"/>
      <c r="C71" s="91"/>
    </row>
    <row r="72" spans="1:3" x14ac:dyDescent="0.2">
      <c r="A72" s="130" t="s">
        <v>106</v>
      </c>
      <c r="B72" s="90"/>
      <c r="C72" s="91"/>
    </row>
    <row r="73" spans="1:3" x14ac:dyDescent="0.2">
      <c r="A73" s="130" t="s">
        <v>107</v>
      </c>
      <c r="B73" s="90"/>
      <c r="C73" s="91"/>
    </row>
    <row r="74" spans="1:3" x14ac:dyDescent="0.2">
      <c r="A74" s="130" t="s">
        <v>209</v>
      </c>
      <c r="B74" s="90"/>
      <c r="C74" s="91"/>
    </row>
    <row r="75" spans="1:3" x14ac:dyDescent="0.2">
      <c r="A75" s="130" t="s">
        <v>210</v>
      </c>
      <c r="B75" s="90"/>
      <c r="C75" s="91"/>
    </row>
    <row r="76" spans="1:3" x14ac:dyDescent="0.2">
      <c r="A76" s="130" t="s">
        <v>211</v>
      </c>
      <c r="B76" s="90"/>
      <c r="C76" s="91"/>
    </row>
    <row r="77" spans="1:3" x14ac:dyDescent="0.2">
      <c r="A77" s="130" t="s">
        <v>212</v>
      </c>
      <c r="B77" s="90"/>
      <c r="C77" s="91"/>
    </row>
    <row r="78" spans="1:3" x14ac:dyDescent="0.2">
      <c r="A78" s="130" t="s">
        <v>213</v>
      </c>
      <c r="B78" s="90"/>
      <c r="C78" s="91"/>
    </row>
    <row r="79" spans="1:3" x14ac:dyDescent="0.2">
      <c r="A79" s="130" t="s">
        <v>214</v>
      </c>
      <c r="B79" s="90"/>
      <c r="C79" s="91"/>
    </row>
    <row r="80" spans="1:3" x14ac:dyDescent="0.2">
      <c r="A80" s="130" t="s">
        <v>215</v>
      </c>
      <c r="B80" s="90"/>
      <c r="C80" s="91"/>
    </row>
    <row r="81" spans="1:3" x14ac:dyDescent="0.2">
      <c r="A81" s="130" t="s">
        <v>216</v>
      </c>
      <c r="B81" s="90"/>
      <c r="C81" s="91"/>
    </row>
    <row r="82" spans="1:3" x14ac:dyDescent="0.2">
      <c r="A82" s="130" t="s">
        <v>217</v>
      </c>
      <c r="B82" s="90"/>
      <c r="C82" s="91"/>
    </row>
    <row r="83" spans="1:3" x14ac:dyDescent="0.2">
      <c r="A83" s="130" t="s">
        <v>218</v>
      </c>
      <c r="B83" s="90"/>
      <c r="C83" s="91"/>
    </row>
    <row r="84" spans="1:3" x14ac:dyDescent="0.2">
      <c r="A84" s="130" t="s">
        <v>219</v>
      </c>
      <c r="B84" s="90"/>
      <c r="C84" s="91"/>
    </row>
    <row r="85" spans="1:3" x14ac:dyDescent="0.2">
      <c r="A85" s="130" t="s">
        <v>220</v>
      </c>
      <c r="B85" s="90"/>
      <c r="C85" s="91"/>
    </row>
    <row r="86" spans="1:3" x14ac:dyDescent="0.2">
      <c r="A86" s="130" t="s">
        <v>221</v>
      </c>
      <c r="B86" s="90"/>
      <c r="C86" s="91"/>
    </row>
    <row r="87" spans="1:3" x14ac:dyDescent="0.2">
      <c r="A87" s="130" t="s">
        <v>222</v>
      </c>
      <c r="B87" s="90"/>
      <c r="C87" s="91"/>
    </row>
    <row r="88" spans="1:3" x14ac:dyDescent="0.2">
      <c r="A88" s="130" t="s">
        <v>223</v>
      </c>
      <c r="B88" s="90"/>
      <c r="C88" s="91"/>
    </row>
    <row r="89" spans="1:3" x14ac:dyDescent="0.2">
      <c r="A89" s="130" t="s">
        <v>224</v>
      </c>
      <c r="B89" s="90"/>
      <c r="C89" s="91"/>
    </row>
    <row r="90" spans="1:3" x14ac:dyDescent="0.2">
      <c r="A90" s="130" t="s">
        <v>225</v>
      </c>
      <c r="B90" s="90"/>
      <c r="C90" s="91"/>
    </row>
    <row r="91" spans="1:3" x14ac:dyDescent="0.2">
      <c r="A91" s="130" t="s">
        <v>226</v>
      </c>
      <c r="B91" s="90"/>
      <c r="C91" s="91"/>
    </row>
    <row r="92" spans="1:3" x14ac:dyDescent="0.2">
      <c r="A92" s="130" t="s">
        <v>227</v>
      </c>
      <c r="B92" s="90"/>
      <c r="C92" s="91"/>
    </row>
    <row r="93" spans="1:3" x14ac:dyDescent="0.2">
      <c r="A93" s="131"/>
      <c r="B93" s="64"/>
      <c r="C93" s="65"/>
    </row>
  </sheetData>
  <sheetProtection algorithmName="SHA-512" hashValue="0UkZ/G73P+9PScH17vVegbPQ7l8przTqc8ddmJx0/xhA+YATQUcapNpT4+cWe4fZEft2VaazYBSW6t4xZtyHNg==" saltValue="GPiOgxUaT+LuXXVM5isJwQ==" spinCount="100000" sheet="1" objects="1" scenarios="1" formatCells="0"/>
  <mergeCells count="1">
    <mergeCell ref="A1:C1"/>
  </mergeCells>
  <phoneticPr fontId="16" type="noConversion"/>
  <dataValidations count="4">
    <dataValidation type="list" allowBlank="1" showInputMessage="1" errorTitle="Välj ett av alternativen" error="Tryck på avbryt-knappen,_x000a_välj därefter ett av alternativen_x000a_i rulllistan." sqref="B6" xr:uid="{00000000-0002-0000-0000-000000000000}">
      <formula1>specificgoal</formula1>
    </dataValidation>
    <dataValidation type="list" allowBlank="1" showInputMessage="1" showErrorMessage="1" errorTitle="Välj ett av alternativen" error="Tryck på avbryt-knappen,_x000a_välj därefter ett av alternativen_x000a_i rulllistan." sqref="B3" xr:uid="{00000000-0002-0000-0000-000001000000}">
      <formula1>Lista_Regioner</formula1>
    </dataValidation>
    <dataValidation type="list" allowBlank="1" showInputMessage="1" errorTitle="Välj ett av alternativen" error="Tryck på avbryt-knappen,_x000a_välj därefter ett av alternativen_x000a_i rulllistan." sqref="B5" xr:uid="{DA9BEC99-3BBD-47C0-AB64-399A79B05719}">
      <formula1>eruf</formula1>
    </dataValidation>
    <dataValidation type="whole" allowBlank="1" showInputMessage="1" showErrorMessage="1" sqref="B4" xr:uid="{F745FFBE-BD96-4374-B696-1845BF32AEC9}">
      <formula1>0</formula1>
      <formula2>99999999</formula2>
    </dataValidation>
  </dataValidations>
  <pageMargins left="0.75" right="0.75" top="1" bottom="1" header="0.5" footer="0.5"/>
  <pageSetup paperSize="9" scale="61" orientation="portrait" r:id="rId1"/>
  <rowBreaks count="3" manualBreakCount="3">
    <brk id="37" max="16383" man="1"/>
    <brk id="54" max="16383" man="1"/>
    <brk id="67" max="16383" man="1"/>
  </rowBreaks>
  <ignoredErrors>
    <ignoredError sqref="C3" emptyCellReference="1"/>
  </ignoredErrors>
  <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7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4D57C-DB52-470D-A84C-91FA5BFB288E}">
  <dimension ref="A1:D61"/>
  <sheetViews>
    <sheetView showGridLines="0" topLeftCell="A21" zoomScaleNormal="100" workbookViewId="0">
      <selection activeCell="B8" sqref="B8"/>
    </sheetView>
  </sheetViews>
  <sheetFormatPr baseColWidth="10" defaultColWidth="0" defaultRowHeight="16" zeroHeight="1" outlineLevelRow="1" x14ac:dyDescent="0.2"/>
  <cols>
    <col min="1" max="1" width="43.6640625" style="124" bestFit="1" customWidth="1"/>
    <col min="2" max="2" width="28.33203125" style="1" customWidth="1"/>
    <col min="3" max="3" width="25.5" style="1" customWidth="1"/>
    <col min="4" max="4" width="0" style="1" hidden="1"/>
    <col min="5" max="16384" width="10.6640625" style="1" hidden="1"/>
  </cols>
  <sheetData>
    <row r="1" spans="1:3" ht="69" customHeight="1" x14ac:dyDescent="0.2">
      <c r="A1" s="164"/>
      <c r="B1" s="164"/>
      <c r="C1" s="164"/>
    </row>
    <row r="2" spans="1:3" x14ac:dyDescent="0.2">
      <c r="A2" s="101" t="s">
        <v>23</v>
      </c>
      <c r="B2" s="101"/>
    </row>
    <row r="3" spans="1:3" x14ac:dyDescent="0.2">
      <c r="A3" s="132" t="s">
        <v>23</v>
      </c>
      <c r="B3" s="62" t="s">
        <v>0</v>
      </c>
    </row>
    <row r="4" spans="1:3" x14ac:dyDescent="0.2">
      <c r="A4" s="132" t="s">
        <v>57</v>
      </c>
      <c r="B4" s="38">
        <f>SUM(B5:B8)-B9</f>
        <v>0</v>
      </c>
      <c r="C4" s="1" t="s">
        <v>145</v>
      </c>
    </row>
    <row r="5" spans="1:3" outlineLevel="1" x14ac:dyDescent="0.2">
      <c r="A5" s="133" t="s">
        <v>44</v>
      </c>
      <c r="B5" s="56">
        <f>'Personal (Direkta)'!H3</f>
        <v>0</v>
      </c>
    </row>
    <row r="6" spans="1:3" outlineLevel="1" x14ac:dyDescent="0.2">
      <c r="A6" s="134" t="s">
        <v>42</v>
      </c>
      <c r="B6" s="57">
        <f>SUMIF('Externa kostnader (Direkta)'!B:B,A6,'Externa kostnader (Direkta)'!H:H)</f>
        <v>0</v>
      </c>
    </row>
    <row r="7" spans="1:3" outlineLevel="1" x14ac:dyDescent="0.2">
      <c r="A7" s="134" t="s">
        <v>1</v>
      </c>
      <c r="B7" s="57">
        <f>SUMIF('Externa kostnader (Direkta)'!B:B,A7,'Externa kostnader (Direkta)'!H:H)</f>
        <v>0</v>
      </c>
    </row>
    <row r="8" spans="1:3" outlineLevel="1" x14ac:dyDescent="0.2">
      <c r="A8" s="134" t="s">
        <v>77</v>
      </c>
      <c r="B8" s="57">
        <f>SUMIF('Externa kostnader (Direkta)'!B:B,A8,'Externa kostnader (Direkta)'!H:H)</f>
        <v>0</v>
      </c>
    </row>
    <row r="9" spans="1:3" outlineLevel="1" x14ac:dyDescent="0.2">
      <c r="A9" s="135" t="s">
        <v>81</v>
      </c>
      <c r="B9" s="57">
        <f>SUMIF('Externa kostnader (Direkta)'!B:B,A9,'Externa kostnader (Direkta)'!H:H)</f>
        <v>0</v>
      </c>
    </row>
    <row r="10" spans="1:3" x14ac:dyDescent="0.2">
      <c r="A10" s="132" t="s">
        <v>126</v>
      </c>
      <c r="B10" s="38">
        <f>SUM(B11:B14)</f>
        <v>0</v>
      </c>
      <c r="C10" s="1" t="s">
        <v>147</v>
      </c>
    </row>
    <row r="11" spans="1:3" outlineLevel="1" x14ac:dyDescent="0.2">
      <c r="A11" s="133" t="s">
        <v>44</v>
      </c>
      <c r="B11" s="56">
        <f>'Personal (Eurf) '!H3</f>
        <v>0</v>
      </c>
    </row>
    <row r="12" spans="1:3" outlineLevel="1" x14ac:dyDescent="0.2">
      <c r="A12" s="134" t="s">
        <v>42</v>
      </c>
      <c r="B12" s="57">
        <f>SUMIF('Externa kostnader (Eruf)'!B:B,A12,'Externa kostnader (Eruf)'!H:H)</f>
        <v>0</v>
      </c>
    </row>
    <row r="13" spans="1:3" outlineLevel="1" x14ac:dyDescent="0.2">
      <c r="A13" s="134" t="s">
        <v>1</v>
      </c>
      <c r="B13" s="57">
        <f>SUMIF('Externa kostnader (Eruf)'!B:B,A13,'Externa kostnader (Eruf)'!H:H)</f>
        <v>0</v>
      </c>
    </row>
    <row r="14" spans="1:3" outlineLevel="1" x14ac:dyDescent="0.2">
      <c r="A14" s="134" t="s">
        <v>77</v>
      </c>
      <c r="B14" s="57">
        <f>SUMIF('Externa kostnader (Eruf)'!B:B,A14,'Externa kostnader (Eruf)'!H:H)</f>
        <v>0</v>
      </c>
    </row>
    <row r="15" spans="1:3" x14ac:dyDescent="0.2">
      <c r="A15" s="132" t="s">
        <v>127</v>
      </c>
      <c r="B15" s="38">
        <f>B16+B18</f>
        <v>0</v>
      </c>
      <c r="C15" s="1" t="s">
        <v>158</v>
      </c>
    </row>
    <row r="16" spans="1:3" x14ac:dyDescent="0.2">
      <c r="A16" s="132" t="s">
        <v>141</v>
      </c>
      <c r="B16" s="38">
        <f>B17</f>
        <v>0</v>
      </c>
      <c r="C16" s="1" t="s">
        <v>148</v>
      </c>
    </row>
    <row r="17" spans="1:3" outlineLevel="1" x14ac:dyDescent="0.2">
      <c r="A17" s="134" t="s">
        <v>86</v>
      </c>
      <c r="B17" s="57">
        <f>'Arbetslösa deltagare'!G3</f>
        <v>0</v>
      </c>
    </row>
    <row r="18" spans="1:3" x14ac:dyDescent="0.2">
      <c r="A18" s="132" t="s">
        <v>142</v>
      </c>
      <c r="B18" s="38">
        <f>SUM(B19:B20)</f>
        <v>0</v>
      </c>
      <c r="C18" s="1" t="s">
        <v>150</v>
      </c>
    </row>
    <row r="19" spans="1:3" outlineLevel="1" x14ac:dyDescent="0.2">
      <c r="A19" s="134" t="s">
        <v>120</v>
      </c>
      <c r="B19" s="57">
        <f>'Anställda deltagare'!F4</f>
        <v>0</v>
      </c>
    </row>
    <row r="20" spans="1:3" outlineLevel="1" x14ac:dyDescent="0.2">
      <c r="A20" s="134" t="s">
        <v>128</v>
      </c>
      <c r="B20" s="57">
        <f>'Anställda deltagare'!F5</f>
        <v>0</v>
      </c>
    </row>
    <row r="21" spans="1:3" x14ac:dyDescent="0.2">
      <c r="A21" s="132" t="s">
        <v>52</v>
      </c>
      <c r="B21" s="38">
        <f>B22+B27</f>
        <v>0</v>
      </c>
      <c r="C21" s="1" t="s">
        <v>159</v>
      </c>
    </row>
    <row r="22" spans="1:3" x14ac:dyDescent="0.2">
      <c r="A22" s="132" t="s">
        <v>129</v>
      </c>
      <c r="B22" s="38">
        <f>SUM(B23:B26)</f>
        <v>0</v>
      </c>
      <c r="C22" s="1" t="s">
        <v>149</v>
      </c>
    </row>
    <row r="23" spans="1:3" outlineLevel="1" x14ac:dyDescent="0.2">
      <c r="A23" s="133" t="s">
        <v>44</v>
      </c>
      <c r="B23" s="56">
        <f>'Personal (Off BiAaP)'!H3</f>
        <v>0</v>
      </c>
    </row>
    <row r="24" spans="1:3" outlineLevel="1" x14ac:dyDescent="0.2">
      <c r="A24" s="134" t="s">
        <v>42</v>
      </c>
      <c r="B24" s="57">
        <f>SUMIF('Externa kostnader (Off BiAäP)'!B:B,A24,'Externa kostnader (Off BiAäP)'!H:H)</f>
        <v>0</v>
      </c>
    </row>
    <row r="25" spans="1:3" outlineLevel="1" x14ac:dyDescent="0.2">
      <c r="A25" s="134" t="s">
        <v>1</v>
      </c>
      <c r="B25" s="57">
        <f>SUMIF('Externa kostnader (Off BiAäP)'!B:B,A25,'Externa kostnader (Off BiAäP)'!H:H)</f>
        <v>0</v>
      </c>
    </row>
    <row r="26" spans="1:3" outlineLevel="1" x14ac:dyDescent="0.2">
      <c r="A26" s="134" t="s">
        <v>77</v>
      </c>
      <c r="B26" s="57">
        <f>SUMIF('Externa kostnader (Off BiAäP)'!B:B,A26,'Externa kostnader (Off BiAäP)'!H:H)</f>
        <v>0</v>
      </c>
    </row>
    <row r="27" spans="1:3" x14ac:dyDescent="0.2">
      <c r="A27" s="136" t="s">
        <v>130</v>
      </c>
      <c r="B27" s="58">
        <f>SUM(B28:B30)</f>
        <v>0</v>
      </c>
      <c r="C27" s="1" t="s">
        <v>152</v>
      </c>
    </row>
    <row r="28" spans="1:3" outlineLevel="1" x14ac:dyDescent="0.2">
      <c r="A28" s="133" t="s">
        <v>53</v>
      </c>
      <c r="B28" s="54">
        <f>'Övrig offentlig medfinansiering'!C5</f>
        <v>0</v>
      </c>
    </row>
    <row r="29" spans="1:3" outlineLevel="1" x14ac:dyDescent="0.2">
      <c r="A29" s="133" t="s">
        <v>54</v>
      </c>
      <c r="B29" s="54">
        <f>SUM('Övrig offentlig medfinansiering'!C10:C34)</f>
        <v>0</v>
      </c>
    </row>
    <row r="30" spans="1:3" outlineLevel="1" x14ac:dyDescent="0.2">
      <c r="A30" s="133" t="s">
        <v>55</v>
      </c>
      <c r="B30" s="55">
        <f>'Övrig offentlig medfinansiering'!C65</f>
        <v>0</v>
      </c>
    </row>
    <row r="31" spans="1:3" x14ac:dyDescent="0.2">
      <c r="A31" s="136" t="s">
        <v>56</v>
      </c>
      <c r="B31" s="38">
        <f>B32+B37</f>
        <v>0</v>
      </c>
      <c r="C31" s="1" t="s">
        <v>160</v>
      </c>
    </row>
    <row r="32" spans="1:3" x14ac:dyDescent="0.2">
      <c r="A32" s="132" t="s">
        <v>131</v>
      </c>
      <c r="B32" s="38">
        <f>SUM(B33:B36)</f>
        <v>0</v>
      </c>
      <c r="C32" s="1" t="s">
        <v>151</v>
      </c>
    </row>
    <row r="33" spans="1:3" outlineLevel="1" x14ac:dyDescent="0.2">
      <c r="A33" s="133" t="s">
        <v>44</v>
      </c>
      <c r="B33" s="56">
        <f>'Personal (Privata BiAaP)'!H3</f>
        <v>0</v>
      </c>
    </row>
    <row r="34" spans="1:3" outlineLevel="1" x14ac:dyDescent="0.2">
      <c r="A34" s="134" t="s">
        <v>42</v>
      </c>
      <c r="B34" s="57">
        <f>SUMIF('ExternaKostnader(Privata BiAäP)'!B:B,A34,'ExternaKostnader(Privata BiAäP)'!H:H)</f>
        <v>0</v>
      </c>
    </row>
    <row r="35" spans="1:3" outlineLevel="1" x14ac:dyDescent="0.2">
      <c r="A35" s="134" t="s">
        <v>1</v>
      </c>
      <c r="B35" s="57">
        <f>SUMIF('ExternaKostnader(Privata BiAäP)'!B:B,A35,'ExternaKostnader(Privata BiAäP)'!H:H)</f>
        <v>0</v>
      </c>
    </row>
    <row r="36" spans="1:3" outlineLevel="1" x14ac:dyDescent="0.2">
      <c r="A36" s="134" t="s">
        <v>77</v>
      </c>
      <c r="B36" s="57">
        <f>SUMIF('ExternaKostnader(Privata BiAäP)'!B:B,A36,'ExternaKostnader(Privata BiAäP)'!H:H)</f>
        <v>0</v>
      </c>
    </row>
    <row r="37" spans="1:3" x14ac:dyDescent="0.2">
      <c r="A37" s="136" t="s">
        <v>132</v>
      </c>
      <c r="B37" s="58">
        <f>SUM(B38:B40)</f>
        <v>0</v>
      </c>
      <c r="C37" s="1" t="s">
        <v>146</v>
      </c>
    </row>
    <row r="38" spans="1:3" outlineLevel="1" x14ac:dyDescent="0.2">
      <c r="A38" s="134" t="s">
        <v>53</v>
      </c>
      <c r="B38" s="54">
        <f>'Övrig privat medfinansiering'!C5</f>
        <v>0</v>
      </c>
    </row>
    <row r="39" spans="1:3" outlineLevel="1" x14ac:dyDescent="0.2">
      <c r="A39" s="134" t="s">
        <v>54</v>
      </c>
      <c r="B39" s="59">
        <f>SUM('Övrig privat medfinansiering'!C10:C34)</f>
        <v>0</v>
      </c>
    </row>
    <row r="40" spans="1:3" outlineLevel="1" x14ac:dyDescent="0.2">
      <c r="A40" s="134" t="s">
        <v>55</v>
      </c>
      <c r="B40" s="60">
        <f>'Övrig privat medfinansiering'!C49</f>
        <v>0</v>
      </c>
    </row>
    <row r="41" spans="1:3" x14ac:dyDescent="0.2">
      <c r="A41" s="94"/>
      <c r="B41" s="95"/>
    </row>
    <row r="42" spans="1:3" ht="30" customHeight="1" x14ac:dyDescent="0.2">
      <c r="A42" s="137"/>
      <c r="B42" s="73"/>
    </row>
    <row r="43" spans="1:3" x14ac:dyDescent="0.2">
      <c r="A43" s="132" t="s">
        <v>133</v>
      </c>
      <c r="B43" s="61">
        <f>B4+B10-B37-B27</f>
        <v>0</v>
      </c>
      <c r="C43" s="1" t="s">
        <v>154</v>
      </c>
    </row>
    <row r="44" spans="1:3" x14ac:dyDescent="0.2">
      <c r="A44" s="132" t="s">
        <v>134</v>
      </c>
      <c r="B44" s="61">
        <f>B4+B10+B15+B22+B32</f>
        <v>0</v>
      </c>
      <c r="C44" s="1" t="s">
        <v>155</v>
      </c>
    </row>
    <row r="45" spans="1:3" x14ac:dyDescent="0.2"/>
    <row r="46" spans="1:3" x14ac:dyDescent="0.2">
      <c r="A46" s="132" t="s">
        <v>140</v>
      </c>
      <c r="B46" s="39" t="str">
        <f>IFERROR(1-(B43/B44),"")</f>
        <v/>
      </c>
      <c r="C46" s="1" t="s">
        <v>156</v>
      </c>
    </row>
    <row r="47" spans="1:3" x14ac:dyDescent="0.2">
      <c r="A47" s="132" t="s">
        <v>135</v>
      </c>
      <c r="B47" s="74" t="str">
        <f>IFERROR('Generella inställningar'!C6,"")</f>
        <v/>
      </c>
    </row>
    <row r="48" spans="1:3" x14ac:dyDescent="0.2">
      <c r="A48" s="132" t="s">
        <v>153</v>
      </c>
      <c r="B48" s="74" t="str">
        <f>IFERROR((B4+B10-B27-B37)/(B4+B10),"")</f>
        <v/>
      </c>
      <c r="C48" s="1" t="s">
        <v>157</v>
      </c>
    </row>
    <row r="49" spans="1:2" x14ac:dyDescent="0.2"/>
    <row r="50" spans="1:2" x14ac:dyDescent="0.2">
      <c r="A50" s="138" t="s">
        <v>136</v>
      </c>
    </row>
    <row r="51" spans="1:2" x14ac:dyDescent="0.2">
      <c r="A51" s="138" t="s">
        <v>137</v>
      </c>
    </row>
    <row r="52" spans="1:2" x14ac:dyDescent="0.2"/>
    <row r="53" spans="1:2" x14ac:dyDescent="0.2">
      <c r="A53" s="132" t="s">
        <v>138</v>
      </c>
      <c r="B53" s="61" t="str">
        <f>IFERROR(((B58-B57-(B59*B58))/B59)-B15-B22-B32,"")</f>
        <v/>
      </c>
    </row>
    <row r="54" spans="1:2" x14ac:dyDescent="0.2">
      <c r="A54" s="132" t="s">
        <v>139</v>
      </c>
      <c r="B54" s="61" t="str">
        <f>IFERROR(-(B59*(B58+B56)-B58)-B37-B27,"")</f>
        <v/>
      </c>
    </row>
    <row r="55" spans="1:2" x14ac:dyDescent="0.2"/>
    <row r="56" spans="1:2" hidden="1" x14ac:dyDescent="0.2">
      <c r="A56" s="132" t="s">
        <v>143</v>
      </c>
      <c r="B56" s="61">
        <f>B22+B15+B32</f>
        <v>0</v>
      </c>
    </row>
    <row r="57" spans="1:2" hidden="1" x14ac:dyDescent="0.2">
      <c r="A57" s="132" t="s">
        <v>55</v>
      </c>
      <c r="B57" s="37">
        <f>B37+B27</f>
        <v>0</v>
      </c>
    </row>
    <row r="58" spans="1:2" hidden="1" x14ac:dyDescent="0.2">
      <c r="A58" s="132" t="s">
        <v>144</v>
      </c>
      <c r="B58" s="37">
        <f>B4+B10</f>
        <v>0</v>
      </c>
    </row>
    <row r="59" spans="1:2" hidden="1" x14ac:dyDescent="0.2">
      <c r="A59" s="139" t="s">
        <v>247</v>
      </c>
      <c r="B59" s="93" t="e">
        <f>1-B47</f>
        <v>#VALUE!</v>
      </c>
    </row>
    <row r="60" spans="1:2" x14ac:dyDescent="0.2">
      <c r="A60" s="132" t="s">
        <v>239</v>
      </c>
      <c r="B60" s="61" t="str">
        <f>IFERROR((B4+B10+B22+B32)/'Generella inställningar'!B4,"")</f>
        <v/>
      </c>
    </row>
    <row r="61" spans="1:2" x14ac:dyDescent="0.2"/>
  </sheetData>
  <sheetProtection algorithmName="SHA-512" hashValue="T4GKctAsBbIF2OXD30Sg4REYs3xKvk5r+FLrenUGuSQghmlwESJtVs2gvfHvUPiAcQHuGFwbjB2DX7aHwln2qw==" saltValue="QusoiC+wxwcWv3wdk91ZuQ==" spinCount="100000" sheet="1" formatCells="0" formatRows="0"/>
  <mergeCells count="2">
    <mergeCell ref="A2:B2"/>
    <mergeCell ref="A1:C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U98"/>
  <sheetViews>
    <sheetView showGridLines="0" zoomScaleNormal="100" workbookViewId="0">
      <selection activeCell="A4" sqref="A4:I98"/>
    </sheetView>
  </sheetViews>
  <sheetFormatPr baseColWidth="10" defaultColWidth="0" defaultRowHeight="15" zeroHeight="1" x14ac:dyDescent="0.2"/>
  <cols>
    <col min="1" max="1" width="23.5" style="2" customWidth="1"/>
    <col min="2" max="2" width="20.33203125" style="2" customWidth="1"/>
    <col min="3" max="3" width="40.33203125" style="2" customWidth="1"/>
    <col min="4" max="4" width="55.83203125" style="2" customWidth="1"/>
    <col min="5" max="5" width="19.6640625" style="6" hidden="1" customWidth="1"/>
    <col min="6" max="6" width="17.5" style="6" bestFit="1" customWidth="1"/>
    <col min="7" max="7" width="14.83203125" style="6" customWidth="1"/>
    <col min="8" max="8" width="12.5" style="2" customWidth="1"/>
    <col min="9" max="9" width="28.5" style="2" customWidth="1"/>
    <col min="10" max="10" width="12" style="2" hidden="1"/>
    <col min="11" max="11" width="9.33203125" style="2" hidden="1"/>
    <col min="12" max="12" width="13" style="2" hidden="1"/>
    <col min="13" max="13" width="24.6640625" style="2" hidden="1"/>
    <col min="14" max="14" width="8.6640625" style="2" hidden="1"/>
    <col min="15" max="15" width="38.5" style="2" hidden="1"/>
    <col min="16" max="16" width="24" style="2" hidden="1"/>
    <col min="17" max="17" width="32" style="2" hidden="1"/>
    <col min="18" max="18" width="8.6640625" style="2" hidden="1"/>
    <col min="19" max="19" width="13.5" style="2" hidden="1"/>
    <col min="20" max="20" width="10.33203125" style="2" hidden="1"/>
    <col min="21" max="21" width="14.6640625" style="2" hidden="1"/>
    <col min="22" max="16384" width="8.6640625" style="2" hidden="1"/>
  </cols>
  <sheetData>
    <row r="1" spans="1:9" ht="49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</row>
    <row r="2" spans="1:9" x14ac:dyDescent="0.2">
      <c r="A2" s="162" t="s">
        <v>246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2">
      <c r="A3" s="158"/>
      <c r="B3" s="158"/>
      <c r="C3" s="163"/>
      <c r="D3" s="102" t="s">
        <v>43</v>
      </c>
      <c r="E3" s="103"/>
      <c r="F3" s="104"/>
      <c r="G3" s="42"/>
      <c r="H3" s="43">
        <f>SUM(H5:H97)</f>
        <v>0</v>
      </c>
    </row>
    <row r="4" spans="1:9" x14ac:dyDescent="0.2">
      <c r="A4" s="141" t="s">
        <v>59</v>
      </c>
      <c r="B4" s="142" t="s">
        <v>60</v>
      </c>
      <c r="C4" s="142" t="s">
        <v>62</v>
      </c>
      <c r="D4" s="142" t="s">
        <v>61</v>
      </c>
      <c r="E4" s="142" t="s">
        <v>11</v>
      </c>
      <c r="F4" s="142" t="s">
        <v>58</v>
      </c>
      <c r="G4" s="142" t="s">
        <v>30</v>
      </c>
      <c r="H4" s="143" t="s">
        <v>0</v>
      </c>
      <c r="I4" s="144" t="s">
        <v>165</v>
      </c>
    </row>
    <row r="5" spans="1:9" x14ac:dyDescent="0.2">
      <c r="A5" s="140"/>
      <c r="B5" s="21"/>
      <c r="C5" s="21"/>
      <c r="D5" s="3"/>
      <c r="E5" s="41" t="str">
        <f>IFERROR(VLOOKUP(D5,Data!K:L,VLOOKUP('Generella inställningar'!$B$3,Data!A:B,2,FALSE),FALSE)*(1+'Generella inställningar'!$B$5),"")</f>
        <v/>
      </c>
      <c r="F5" s="30"/>
      <c r="G5" s="30"/>
      <c r="H5" s="44" t="str">
        <f>IFERROR(ROUND(E5*F5*G5*1720/12/100,0),"")</f>
        <v/>
      </c>
      <c r="I5" s="66"/>
    </row>
    <row r="6" spans="1:9" x14ac:dyDescent="0.2">
      <c r="A6" s="140"/>
      <c r="B6" s="21"/>
      <c r="C6" s="21"/>
      <c r="D6" s="3"/>
      <c r="E6" s="41" t="str">
        <f>IFERROR(VLOOKUP(D6,Data!K:L,VLOOKUP('Generella inställningar'!$B$3,Data!A:B,2,FALSE),FALSE)*(1+'Generella inställningar'!$B$5),"")</f>
        <v/>
      </c>
      <c r="F6" s="30"/>
      <c r="G6" s="30"/>
      <c r="H6" s="44" t="str">
        <f t="shared" ref="H6:H13" si="0">IFERROR(ROUND(E6*F6*G6*1720/12/100,0),"")</f>
        <v/>
      </c>
      <c r="I6" s="66"/>
    </row>
    <row r="7" spans="1:9" x14ac:dyDescent="0.2">
      <c r="A7" s="140"/>
      <c r="B7" s="21"/>
      <c r="C7" s="21"/>
      <c r="D7" s="3"/>
      <c r="E7" s="41" t="str">
        <f>IFERROR(VLOOKUP(D7,Data!K:L,VLOOKUP('Generella inställningar'!$B$3,Data!A:B,2,FALSE),FALSE)*(1+'Generella inställningar'!$B$5),"")</f>
        <v/>
      </c>
      <c r="F7" s="30"/>
      <c r="G7" s="30"/>
      <c r="H7" s="44" t="str">
        <f t="shared" si="0"/>
        <v/>
      </c>
      <c r="I7" s="66"/>
    </row>
    <row r="8" spans="1:9" x14ac:dyDescent="0.2">
      <c r="A8" s="140"/>
      <c r="B8" s="21"/>
      <c r="C8" s="21"/>
      <c r="D8" s="3"/>
      <c r="E8" s="41" t="str">
        <f>IFERROR(VLOOKUP(D8,Data!K:L,VLOOKUP('Generella inställningar'!$B$3,Data!A:B,2,FALSE),FALSE)*(1+'Generella inställningar'!$B$5),"")</f>
        <v/>
      </c>
      <c r="F8" s="30"/>
      <c r="G8" s="30"/>
      <c r="H8" s="44" t="str">
        <f t="shared" si="0"/>
        <v/>
      </c>
      <c r="I8" s="66"/>
    </row>
    <row r="9" spans="1:9" x14ac:dyDescent="0.2">
      <c r="A9" s="140"/>
      <c r="B9" s="21"/>
      <c r="C9" s="21"/>
      <c r="D9" s="3"/>
      <c r="E9" s="41" t="str">
        <f>IFERROR(VLOOKUP(D9,Data!K:L,VLOOKUP('Generella inställningar'!$B$3,Data!A:B,2,FALSE),FALSE)*(1+'Generella inställningar'!$B$5),"")</f>
        <v/>
      </c>
      <c r="F9" s="30"/>
      <c r="G9" s="30"/>
      <c r="H9" s="44" t="str">
        <f t="shared" si="0"/>
        <v/>
      </c>
      <c r="I9" s="66"/>
    </row>
    <row r="10" spans="1:9" x14ac:dyDescent="0.2">
      <c r="A10" s="140"/>
      <c r="B10" s="21"/>
      <c r="C10" s="21"/>
      <c r="D10" s="3"/>
      <c r="E10" s="41" t="str">
        <f>IFERROR(VLOOKUP(D10,Data!K:L,VLOOKUP('Generella inställningar'!$B$3,Data!A:B,2,FALSE),FALSE)*(1+'Generella inställningar'!$B$5),"")</f>
        <v/>
      </c>
      <c r="F10" s="30"/>
      <c r="G10" s="30"/>
      <c r="H10" s="44" t="str">
        <f t="shared" si="0"/>
        <v/>
      </c>
      <c r="I10" s="66"/>
    </row>
    <row r="11" spans="1:9" x14ac:dyDescent="0.2">
      <c r="A11" s="140"/>
      <c r="B11" s="21"/>
      <c r="C11" s="21"/>
      <c r="D11" s="3"/>
      <c r="E11" s="41" t="str">
        <f>IFERROR(VLOOKUP(D11,Data!K:L,VLOOKUP('Generella inställningar'!$B$3,Data!A:B,2,FALSE),FALSE)*(1+'Generella inställningar'!$B$5),"")</f>
        <v/>
      </c>
      <c r="F11" s="30"/>
      <c r="G11" s="30"/>
      <c r="H11" s="44" t="str">
        <f t="shared" si="0"/>
        <v/>
      </c>
      <c r="I11" s="66"/>
    </row>
    <row r="12" spans="1:9" x14ac:dyDescent="0.2">
      <c r="A12" s="140"/>
      <c r="B12" s="21"/>
      <c r="C12" s="21"/>
      <c r="D12" s="3"/>
      <c r="E12" s="41" t="str">
        <f>IFERROR(VLOOKUP(D12,Data!K:L,VLOOKUP('Generella inställningar'!$B$3,Data!A:B,2,FALSE),FALSE)*(1+'Generella inställningar'!$B$5),"")</f>
        <v/>
      </c>
      <c r="F12" s="30"/>
      <c r="G12" s="30"/>
      <c r="H12" s="44" t="str">
        <f t="shared" si="0"/>
        <v/>
      </c>
      <c r="I12" s="66"/>
    </row>
    <row r="13" spans="1:9" x14ac:dyDescent="0.2">
      <c r="A13" s="140"/>
      <c r="B13" s="21"/>
      <c r="C13" s="21"/>
      <c r="D13" s="3"/>
      <c r="E13" s="41" t="str">
        <f>IFERROR(VLOOKUP(D13,Data!K:L,VLOOKUP('Generella inställningar'!$B$3,Data!A:B,2,FALSE),FALSE)*(1+'Generella inställningar'!$B$5),"")</f>
        <v/>
      </c>
      <c r="F13" s="30"/>
      <c r="G13" s="30"/>
      <c r="H13" s="44" t="str">
        <f t="shared" si="0"/>
        <v/>
      </c>
      <c r="I13" s="66"/>
    </row>
    <row r="14" spans="1:9" x14ac:dyDescent="0.2">
      <c r="A14" s="140"/>
      <c r="B14" s="21"/>
      <c r="C14" s="21"/>
      <c r="D14" s="3"/>
      <c r="E14" s="41" t="str">
        <f>IFERROR(VLOOKUP(D14,Data!K:L,VLOOKUP('Generella inställningar'!$B$3,Data!A:B,2,FALSE),FALSE)*(1+'Generella inställningar'!$B$5),"")</f>
        <v/>
      </c>
      <c r="F14" s="30"/>
      <c r="G14" s="30"/>
      <c r="H14" s="44" t="str">
        <f t="shared" ref="H14:H17" si="1">IFERROR(ROUND(E14*F14*G14*1720/12/100,0),"")</f>
        <v/>
      </c>
      <c r="I14" s="66"/>
    </row>
    <row r="15" spans="1:9" x14ac:dyDescent="0.2">
      <c r="A15" s="140"/>
      <c r="B15" s="21"/>
      <c r="C15" s="21"/>
      <c r="D15" s="3"/>
      <c r="E15" s="41" t="str">
        <f>IFERROR(VLOOKUP(D15,Data!K:L,VLOOKUP('Generella inställningar'!$B$3,Data!A:B,2,FALSE),FALSE)*(1+'Generella inställningar'!$B$5),"")</f>
        <v/>
      </c>
      <c r="F15" s="30"/>
      <c r="G15" s="30"/>
      <c r="H15" s="44" t="str">
        <f t="shared" si="1"/>
        <v/>
      </c>
      <c r="I15" s="66"/>
    </row>
    <row r="16" spans="1:9" x14ac:dyDescent="0.2">
      <c r="A16" s="140"/>
      <c r="B16" s="21"/>
      <c r="C16" s="21"/>
      <c r="D16" s="3"/>
      <c r="E16" s="41" t="str">
        <f>IFERROR(VLOOKUP(D16,Data!K:L,VLOOKUP('Generella inställningar'!$B$3,Data!A:B,2,FALSE),FALSE)*(1+'Generella inställningar'!$B$5),"")</f>
        <v/>
      </c>
      <c r="F16" s="30"/>
      <c r="G16" s="30"/>
      <c r="H16" s="44" t="str">
        <f t="shared" si="1"/>
        <v/>
      </c>
      <c r="I16" s="66"/>
    </row>
    <row r="17" spans="1:9" x14ac:dyDescent="0.2">
      <c r="A17" s="140"/>
      <c r="B17" s="21"/>
      <c r="C17" s="21"/>
      <c r="D17" s="3"/>
      <c r="E17" s="41" t="str">
        <f>IFERROR(VLOOKUP(D17,Data!K:L,VLOOKUP('Generella inställningar'!$B$3,Data!A:B,2,FALSE),FALSE)*(1+'Generella inställningar'!$B$5),"")</f>
        <v/>
      </c>
      <c r="F17" s="30"/>
      <c r="G17" s="30"/>
      <c r="H17" s="44" t="str">
        <f t="shared" si="1"/>
        <v/>
      </c>
      <c r="I17" s="66"/>
    </row>
    <row r="18" spans="1:9" x14ac:dyDescent="0.2">
      <c r="A18" s="140"/>
      <c r="B18" s="21"/>
      <c r="C18" s="21"/>
      <c r="D18" s="3"/>
      <c r="E18" s="41" t="str">
        <f>IFERROR(VLOOKUP(D18,Data!K:L,VLOOKUP('Generella inställningar'!$B$3,Data!A:B,2,FALSE),FALSE)*(1+'Generella inställningar'!$B$5),"")</f>
        <v/>
      </c>
      <c r="F18" s="30"/>
      <c r="G18" s="30"/>
      <c r="H18" s="44" t="str">
        <f t="shared" ref="H18:H81" si="2">IFERROR(ROUND(E18*F18*G18*1720/12/100,0),"")</f>
        <v/>
      </c>
      <c r="I18" s="66"/>
    </row>
    <row r="19" spans="1:9" x14ac:dyDescent="0.2">
      <c r="A19" s="140"/>
      <c r="B19" s="21"/>
      <c r="C19" s="21"/>
      <c r="D19" s="3"/>
      <c r="E19" s="41" t="str">
        <f>IFERROR(VLOOKUP(D19,Data!K:L,VLOOKUP('Generella inställningar'!$B$3,Data!A:B,2,FALSE),FALSE)*(1+'Generella inställningar'!$B$5),"")</f>
        <v/>
      </c>
      <c r="F19" s="30"/>
      <c r="G19" s="30"/>
      <c r="H19" s="44" t="str">
        <f t="shared" si="2"/>
        <v/>
      </c>
      <c r="I19" s="66"/>
    </row>
    <row r="20" spans="1:9" x14ac:dyDescent="0.2">
      <c r="A20" s="140"/>
      <c r="B20" s="21"/>
      <c r="C20" s="21"/>
      <c r="D20" s="3"/>
      <c r="E20" s="41" t="str">
        <f>IFERROR(VLOOKUP(D20,Data!K:L,VLOOKUP('Generella inställningar'!$B$3,Data!A:B,2,FALSE),FALSE)*(1+'Generella inställningar'!$B$5),"")</f>
        <v/>
      </c>
      <c r="F20" s="30"/>
      <c r="G20" s="30"/>
      <c r="H20" s="44" t="str">
        <f t="shared" si="2"/>
        <v/>
      </c>
      <c r="I20" s="66"/>
    </row>
    <row r="21" spans="1:9" x14ac:dyDescent="0.2">
      <c r="A21" s="140"/>
      <c r="B21" s="21"/>
      <c r="C21" s="21"/>
      <c r="D21" s="3"/>
      <c r="E21" s="41" t="str">
        <f>IFERROR(VLOOKUP(D21,Data!K:L,VLOOKUP('Generella inställningar'!$B$3,Data!A:B,2,FALSE),FALSE)*(1+'Generella inställningar'!$B$5),"")</f>
        <v/>
      </c>
      <c r="F21" s="30"/>
      <c r="G21" s="30"/>
      <c r="H21" s="44" t="str">
        <f t="shared" si="2"/>
        <v/>
      </c>
      <c r="I21" s="66"/>
    </row>
    <row r="22" spans="1:9" x14ac:dyDescent="0.2">
      <c r="A22" s="140"/>
      <c r="B22" s="21"/>
      <c r="C22" s="21"/>
      <c r="D22" s="3"/>
      <c r="E22" s="41" t="str">
        <f>IFERROR(VLOOKUP(D22,Data!K:L,VLOOKUP('Generella inställningar'!$B$3,Data!A:B,2,FALSE),FALSE)*(1+'Generella inställningar'!$B$5),"")</f>
        <v/>
      </c>
      <c r="F22" s="30"/>
      <c r="G22" s="30"/>
      <c r="H22" s="44" t="str">
        <f t="shared" si="2"/>
        <v/>
      </c>
      <c r="I22" s="66"/>
    </row>
    <row r="23" spans="1:9" x14ac:dyDescent="0.2">
      <c r="A23" s="140"/>
      <c r="B23" s="21"/>
      <c r="C23" s="21"/>
      <c r="D23" s="3"/>
      <c r="E23" s="41" t="str">
        <f>IFERROR(VLOOKUP(D23,Data!K:L,VLOOKUP('Generella inställningar'!$B$3,Data!A:B,2,FALSE),FALSE)*(1+'Generella inställningar'!$B$5),"")</f>
        <v/>
      </c>
      <c r="F23" s="30"/>
      <c r="G23" s="30"/>
      <c r="H23" s="44" t="str">
        <f t="shared" si="2"/>
        <v/>
      </c>
      <c r="I23" s="66"/>
    </row>
    <row r="24" spans="1:9" x14ac:dyDescent="0.2">
      <c r="A24" s="140"/>
      <c r="B24" s="21"/>
      <c r="C24" s="21"/>
      <c r="D24" s="3"/>
      <c r="E24" s="41" t="str">
        <f>IFERROR(VLOOKUP(D24,Data!K:L,VLOOKUP('Generella inställningar'!$B$3,Data!A:B,2,FALSE),FALSE)*(1+'Generella inställningar'!$B$5),"")</f>
        <v/>
      </c>
      <c r="F24" s="30"/>
      <c r="G24" s="30"/>
      <c r="H24" s="44" t="str">
        <f t="shared" si="2"/>
        <v/>
      </c>
      <c r="I24" s="66"/>
    </row>
    <row r="25" spans="1:9" x14ac:dyDescent="0.2">
      <c r="A25" s="140"/>
      <c r="B25" s="21"/>
      <c r="C25" s="21"/>
      <c r="D25" s="3"/>
      <c r="E25" s="41" t="str">
        <f>IFERROR(VLOOKUP(D25,Data!K:L,VLOOKUP('Generella inställningar'!$B$3,Data!A:B,2,FALSE),FALSE)*(1+'Generella inställningar'!$B$5),"")</f>
        <v/>
      </c>
      <c r="F25" s="30"/>
      <c r="G25" s="30"/>
      <c r="H25" s="44" t="str">
        <f t="shared" si="2"/>
        <v/>
      </c>
      <c r="I25" s="66"/>
    </row>
    <row r="26" spans="1:9" x14ac:dyDescent="0.2">
      <c r="A26" s="140"/>
      <c r="B26" s="21"/>
      <c r="C26" s="21"/>
      <c r="D26" s="3"/>
      <c r="E26" s="41" t="str">
        <f>IFERROR(VLOOKUP(D26,Data!K:L,VLOOKUP('Generella inställningar'!$B$3,Data!A:B,2,FALSE),FALSE)*(1+'Generella inställningar'!$B$5),"")</f>
        <v/>
      </c>
      <c r="F26" s="30"/>
      <c r="G26" s="30"/>
      <c r="H26" s="44" t="str">
        <f t="shared" si="2"/>
        <v/>
      </c>
      <c r="I26" s="66"/>
    </row>
    <row r="27" spans="1:9" x14ac:dyDescent="0.2">
      <c r="A27" s="140"/>
      <c r="B27" s="21"/>
      <c r="C27" s="21"/>
      <c r="D27" s="3"/>
      <c r="E27" s="41" t="str">
        <f>IFERROR(VLOOKUP(D27,Data!K:L,VLOOKUP('Generella inställningar'!$B$3,Data!A:B,2,FALSE),FALSE)*(1+'Generella inställningar'!$B$5),"")</f>
        <v/>
      </c>
      <c r="F27" s="30"/>
      <c r="G27" s="30"/>
      <c r="H27" s="44" t="str">
        <f t="shared" si="2"/>
        <v/>
      </c>
      <c r="I27" s="66"/>
    </row>
    <row r="28" spans="1:9" x14ac:dyDescent="0.2">
      <c r="A28" s="140"/>
      <c r="B28" s="21"/>
      <c r="C28" s="21"/>
      <c r="D28" s="3"/>
      <c r="E28" s="41" t="str">
        <f>IFERROR(VLOOKUP(D28,Data!K:L,VLOOKUP('Generella inställningar'!$B$3,Data!A:B,2,FALSE),FALSE)*(1+'Generella inställningar'!$B$5),"")</f>
        <v/>
      </c>
      <c r="F28" s="30"/>
      <c r="G28" s="30"/>
      <c r="H28" s="44" t="str">
        <f t="shared" si="2"/>
        <v/>
      </c>
      <c r="I28" s="66"/>
    </row>
    <row r="29" spans="1:9" x14ac:dyDescent="0.2">
      <c r="A29" s="140"/>
      <c r="B29" s="21"/>
      <c r="C29" s="21"/>
      <c r="D29" s="3"/>
      <c r="E29" s="41" t="str">
        <f>IFERROR(VLOOKUP(D29,Data!K:L,VLOOKUP('Generella inställningar'!$B$3,Data!A:B,2,FALSE),FALSE)*(1+'Generella inställningar'!$B$5),"")</f>
        <v/>
      </c>
      <c r="F29" s="30"/>
      <c r="G29" s="30"/>
      <c r="H29" s="44" t="str">
        <f t="shared" si="2"/>
        <v/>
      </c>
      <c r="I29" s="66"/>
    </row>
    <row r="30" spans="1:9" x14ac:dyDescent="0.2">
      <c r="A30" s="140"/>
      <c r="B30" s="21"/>
      <c r="C30" s="21"/>
      <c r="D30" s="3"/>
      <c r="E30" s="41" t="str">
        <f>IFERROR(VLOOKUP(D30,Data!K:L,VLOOKUP('Generella inställningar'!$B$3,Data!A:B,2,FALSE),FALSE)*(1+'Generella inställningar'!$B$5),"")</f>
        <v/>
      </c>
      <c r="F30" s="30"/>
      <c r="G30" s="30"/>
      <c r="H30" s="44" t="str">
        <f t="shared" si="2"/>
        <v/>
      </c>
      <c r="I30" s="66"/>
    </row>
    <row r="31" spans="1:9" x14ac:dyDescent="0.2">
      <c r="A31" s="140"/>
      <c r="B31" s="21"/>
      <c r="C31" s="21"/>
      <c r="D31" s="3"/>
      <c r="E31" s="41" t="str">
        <f>IFERROR(VLOOKUP(D31,Data!K:L,VLOOKUP('Generella inställningar'!$B$3,Data!A:B,2,FALSE),FALSE)*(1+'Generella inställningar'!$B$5),"")</f>
        <v/>
      </c>
      <c r="F31" s="30"/>
      <c r="G31" s="30"/>
      <c r="H31" s="44" t="str">
        <f t="shared" si="2"/>
        <v/>
      </c>
      <c r="I31" s="66"/>
    </row>
    <row r="32" spans="1:9" x14ac:dyDescent="0.2">
      <c r="A32" s="140"/>
      <c r="B32" s="21"/>
      <c r="C32" s="21"/>
      <c r="D32" s="3"/>
      <c r="E32" s="41" t="str">
        <f>IFERROR(VLOOKUP(D32,Data!K:L,VLOOKUP('Generella inställningar'!$B$3,Data!A:B,2,FALSE),FALSE)*(1+'Generella inställningar'!$B$5),"")</f>
        <v/>
      </c>
      <c r="F32" s="30"/>
      <c r="G32" s="30"/>
      <c r="H32" s="44" t="str">
        <f t="shared" si="2"/>
        <v/>
      </c>
      <c r="I32" s="66"/>
    </row>
    <row r="33" spans="1:9" x14ac:dyDescent="0.2">
      <c r="A33" s="140"/>
      <c r="B33" s="21"/>
      <c r="C33" s="21"/>
      <c r="D33" s="3"/>
      <c r="E33" s="41" t="str">
        <f>IFERROR(VLOOKUP(D33,Data!K:L,VLOOKUP('Generella inställningar'!$B$3,Data!A:B,2,FALSE),FALSE)*(1+'Generella inställningar'!$B$5),"")</f>
        <v/>
      </c>
      <c r="F33" s="30"/>
      <c r="G33" s="30"/>
      <c r="H33" s="44" t="str">
        <f t="shared" si="2"/>
        <v/>
      </c>
      <c r="I33" s="66"/>
    </row>
    <row r="34" spans="1:9" x14ac:dyDescent="0.2">
      <c r="A34" s="140"/>
      <c r="B34" s="21"/>
      <c r="C34" s="21"/>
      <c r="D34" s="3"/>
      <c r="E34" s="41" t="str">
        <f>IFERROR(VLOOKUP(D34,Data!K:L,VLOOKUP('Generella inställningar'!$B$3,Data!A:B,2,FALSE),FALSE)*(1+'Generella inställningar'!$B$5),"")</f>
        <v/>
      </c>
      <c r="F34" s="30"/>
      <c r="G34" s="30"/>
      <c r="H34" s="44" t="str">
        <f t="shared" si="2"/>
        <v/>
      </c>
      <c r="I34" s="66"/>
    </row>
    <row r="35" spans="1:9" x14ac:dyDescent="0.2">
      <c r="A35" s="140"/>
      <c r="B35" s="21"/>
      <c r="C35" s="21"/>
      <c r="D35" s="3"/>
      <c r="E35" s="41" t="str">
        <f>IFERROR(VLOOKUP(D35,Data!K:L,VLOOKUP('Generella inställningar'!$B$3,Data!A:B,2,FALSE),FALSE)*(1+'Generella inställningar'!$B$5),"")</f>
        <v/>
      </c>
      <c r="F35" s="30"/>
      <c r="G35" s="30"/>
      <c r="H35" s="44" t="str">
        <f t="shared" si="2"/>
        <v/>
      </c>
      <c r="I35" s="66"/>
    </row>
    <row r="36" spans="1:9" x14ac:dyDescent="0.2">
      <c r="A36" s="140"/>
      <c r="B36" s="21"/>
      <c r="C36" s="21"/>
      <c r="D36" s="3"/>
      <c r="E36" s="41" t="str">
        <f>IFERROR(VLOOKUP(D36,Data!K:L,VLOOKUP('Generella inställningar'!$B$3,Data!A:B,2,FALSE),FALSE)*(1+'Generella inställningar'!$B$5),"")</f>
        <v/>
      </c>
      <c r="F36" s="30"/>
      <c r="G36" s="30"/>
      <c r="H36" s="44" t="str">
        <f t="shared" si="2"/>
        <v/>
      </c>
      <c r="I36" s="66"/>
    </row>
    <row r="37" spans="1:9" x14ac:dyDescent="0.2">
      <c r="A37" s="140"/>
      <c r="B37" s="21"/>
      <c r="C37" s="21"/>
      <c r="D37" s="3"/>
      <c r="E37" s="41" t="str">
        <f>IFERROR(VLOOKUP(D37,Data!K:L,VLOOKUP('Generella inställningar'!$B$3,Data!A:B,2,FALSE),FALSE)*(1+'Generella inställningar'!$B$5),"")</f>
        <v/>
      </c>
      <c r="F37" s="30"/>
      <c r="G37" s="30"/>
      <c r="H37" s="44" t="str">
        <f t="shared" si="2"/>
        <v/>
      </c>
      <c r="I37" s="66"/>
    </row>
    <row r="38" spans="1:9" x14ac:dyDescent="0.2">
      <c r="A38" s="140"/>
      <c r="B38" s="21"/>
      <c r="C38" s="21"/>
      <c r="D38" s="3"/>
      <c r="E38" s="41" t="str">
        <f>IFERROR(VLOOKUP(D38,Data!K:L,VLOOKUP('Generella inställningar'!$B$3,Data!A:B,2,FALSE),FALSE)*(1+'Generella inställningar'!$B$5),"")</f>
        <v/>
      </c>
      <c r="F38" s="30"/>
      <c r="G38" s="30"/>
      <c r="H38" s="44" t="str">
        <f t="shared" si="2"/>
        <v/>
      </c>
      <c r="I38" s="66"/>
    </row>
    <row r="39" spans="1:9" x14ac:dyDescent="0.2">
      <c r="A39" s="140"/>
      <c r="B39" s="21"/>
      <c r="C39" s="21"/>
      <c r="D39" s="3"/>
      <c r="E39" s="41" t="str">
        <f>IFERROR(VLOOKUP(D39,Data!K:L,VLOOKUP('Generella inställningar'!$B$3,Data!A:B,2,FALSE),FALSE)*(1+'Generella inställningar'!$B$5),"")</f>
        <v/>
      </c>
      <c r="F39" s="30"/>
      <c r="G39" s="30"/>
      <c r="H39" s="44" t="str">
        <f t="shared" si="2"/>
        <v/>
      </c>
      <c r="I39" s="66"/>
    </row>
    <row r="40" spans="1:9" x14ac:dyDescent="0.2">
      <c r="A40" s="140"/>
      <c r="B40" s="21"/>
      <c r="C40" s="21"/>
      <c r="D40" s="3"/>
      <c r="E40" s="41" t="str">
        <f>IFERROR(VLOOKUP(D40,Data!K:L,VLOOKUP('Generella inställningar'!$B$3,Data!A:B,2,FALSE),FALSE)*(1+'Generella inställningar'!$B$5),"")</f>
        <v/>
      </c>
      <c r="F40" s="30"/>
      <c r="G40" s="30"/>
      <c r="H40" s="44" t="str">
        <f t="shared" si="2"/>
        <v/>
      </c>
      <c r="I40" s="66"/>
    </row>
    <row r="41" spans="1:9" x14ac:dyDescent="0.2">
      <c r="A41" s="140"/>
      <c r="B41" s="21"/>
      <c r="C41" s="21"/>
      <c r="D41" s="3"/>
      <c r="E41" s="41" t="str">
        <f>IFERROR(VLOOKUP(D41,Data!K:L,VLOOKUP('Generella inställningar'!$B$3,Data!A:B,2,FALSE),FALSE)*(1+'Generella inställningar'!$B$5),"")</f>
        <v/>
      </c>
      <c r="F41" s="30"/>
      <c r="G41" s="30"/>
      <c r="H41" s="44" t="str">
        <f t="shared" si="2"/>
        <v/>
      </c>
      <c r="I41" s="66"/>
    </row>
    <row r="42" spans="1:9" x14ac:dyDescent="0.2">
      <c r="A42" s="140"/>
      <c r="B42" s="21"/>
      <c r="C42" s="21"/>
      <c r="D42" s="3"/>
      <c r="E42" s="41" t="str">
        <f>IFERROR(VLOOKUP(D42,Data!K:L,VLOOKUP('Generella inställningar'!$B$3,Data!A:B,2,FALSE),FALSE)*(1+'Generella inställningar'!$B$5),"")</f>
        <v/>
      </c>
      <c r="F42" s="30"/>
      <c r="G42" s="30"/>
      <c r="H42" s="44" t="str">
        <f t="shared" si="2"/>
        <v/>
      </c>
      <c r="I42" s="66"/>
    </row>
    <row r="43" spans="1:9" x14ac:dyDescent="0.2">
      <c r="A43" s="140"/>
      <c r="B43" s="21"/>
      <c r="C43" s="21"/>
      <c r="D43" s="3"/>
      <c r="E43" s="41" t="str">
        <f>IFERROR(VLOOKUP(D43,Data!K:L,VLOOKUP('Generella inställningar'!$B$3,Data!A:B,2,FALSE),FALSE)*(1+'Generella inställningar'!$B$5),"")</f>
        <v/>
      </c>
      <c r="F43" s="30"/>
      <c r="G43" s="30"/>
      <c r="H43" s="44" t="str">
        <f t="shared" si="2"/>
        <v/>
      </c>
      <c r="I43" s="66"/>
    </row>
    <row r="44" spans="1:9" x14ac:dyDescent="0.2">
      <c r="A44" s="140"/>
      <c r="B44" s="21"/>
      <c r="C44" s="21"/>
      <c r="D44" s="3"/>
      <c r="E44" s="41" t="str">
        <f>IFERROR(VLOOKUP(D44,Data!K:L,VLOOKUP('Generella inställningar'!$B$3,Data!A:B,2,FALSE),FALSE)*(1+'Generella inställningar'!$B$5),"")</f>
        <v/>
      </c>
      <c r="F44" s="30"/>
      <c r="G44" s="30"/>
      <c r="H44" s="44" t="str">
        <f t="shared" si="2"/>
        <v/>
      </c>
      <c r="I44" s="66"/>
    </row>
    <row r="45" spans="1:9" x14ac:dyDescent="0.2">
      <c r="A45" s="140"/>
      <c r="B45" s="21"/>
      <c r="C45" s="21"/>
      <c r="D45" s="3"/>
      <c r="E45" s="41" t="str">
        <f>IFERROR(VLOOKUP(D45,Data!K:L,VLOOKUP('Generella inställningar'!$B$3,Data!A:B,2,FALSE),FALSE)*(1+'Generella inställningar'!$B$5),"")</f>
        <v/>
      </c>
      <c r="F45" s="30"/>
      <c r="G45" s="30"/>
      <c r="H45" s="44" t="str">
        <f t="shared" si="2"/>
        <v/>
      </c>
      <c r="I45" s="66"/>
    </row>
    <row r="46" spans="1:9" x14ac:dyDescent="0.2">
      <c r="A46" s="140"/>
      <c r="B46" s="21"/>
      <c r="C46" s="21"/>
      <c r="D46" s="3"/>
      <c r="E46" s="41" t="str">
        <f>IFERROR(VLOOKUP(D46,Data!K:L,VLOOKUP('Generella inställningar'!$B$3,Data!A:B,2,FALSE),FALSE)*(1+'Generella inställningar'!$B$5),"")</f>
        <v/>
      </c>
      <c r="F46" s="30"/>
      <c r="G46" s="30"/>
      <c r="H46" s="44" t="str">
        <f t="shared" si="2"/>
        <v/>
      </c>
      <c r="I46" s="66"/>
    </row>
    <row r="47" spans="1:9" x14ac:dyDescent="0.2">
      <c r="A47" s="140"/>
      <c r="B47" s="21"/>
      <c r="C47" s="21"/>
      <c r="D47" s="3"/>
      <c r="E47" s="41" t="str">
        <f>IFERROR(VLOOKUP(D47,Data!K:L,VLOOKUP('Generella inställningar'!$B$3,Data!A:B,2,FALSE),FALSE)*(1+'Generella inställningar'!$B$5),"")</f>
        <v/>
      </c>
      <c r="F47" s="30"/>
      <c r="G47" s="30"/>
      <c r="H47" s="44" t="str">
        <f t="shared" si="2"/>
        <v/>
      </c>
      <c r="I47" s="66"/>
    </row>
    <row r="48" spans="1:9" x14ac:dyDescent="0.2">
      <c r="A48" s="140"/>
      <c r="B48" s="21"/>
      <c r="C48" s="21"/>
      <c r="D48" s="3"/>
      <c r="E48" s="41" t="str">
        <f>IFERROR(VLOOKUP(D48,Data!K:L,VLOOKUP('Generella inställningar'!$B$3,Data!A:B,2,FALSE),FALSE)*(1+'Generella inställningar'!$B$5),"")</f>
        <v/>
      </c>
      <c r="F48" s="30"/>
      <c r="G48" s="30"/>
      <c r="H48" s="44" t="str">
        <f t="shared" si="2"/>
        <v/>
      </c>
      <c r="I48" s="66"/>
    </row>
    <row r="49" spans="1:9" x14ac:dyDescent="0.2">
      <c r="A49" s="140"/>
      <c r="B49" s="21"/>
      <c r="C49" s="21"/>
      <c r="D49" s="3"/>
      <c r="E49" s="41" t="str">
        <f>IFERROR(VLOOKUP(D49,Data!K:L,VLOOKUP('Generella inställningar'!$B$3,Data!A:B,2,FALSE),FALSE)*(1+'Generella inställningar'!$B$5),"")</f>
        <v/>
      </c>
      <c r="F49" s="30"/>
      <c r="G49" s="30"/>
      <c r="H49" s="44" t="str">
        <f t="shared" si="2"/>
        <v/>
      </c>
      <c r="I49" s="66"/>
    </row>
    <row r="50" spans="1:9" x14ac:dyDescent="0.2">
      <c r="A50" s="140"/>
      <c r="B50" s="21"/>
      <c r="C50" s="21"/>
      <c r="D50" s="3"/>
      <c r="E50" s="41" t="str">
        <f>IFERROR(VLOOKUP(D50,Data!K:L,VLOOKUP('Generella inställningar'!$B$3,Data!A:B,2,FALSE),FALSE)*(1+'Generella inställningar'!$B$5),"")</f>
        <v/>
      </c>
      <c r="F50" s="30"/>
      <c r="G50" s="30"/>
      <c r="H50" s="44" t="str">
        <f t="shared" si="2"/>
        <v/>
      </c>
      <c r="I50" s="66"/>
    </row>
    <row r="51" spans="1:9" x14ac:dyDescent="0.2">
      <c r="A51" s="140"/>
      <c r="B51" s="21"/>
      <c r="C51" s="21"/>
      <c r="D51" s="3"/>
      <c r="E51" s="41" t="str">
        <f>IFERROR(VLOOKUP(D51,Data!K:L,VLOOKUP('Generella inställningar'!$B$3,Data!A:B,2,FALSE),FALSE)*(1+'Generella inställningar'!$B$5),"")</f>
        <v/>
      </c>
      <c r="F51" s="30"/>
      <c r="G51" s="30"/>
      <c r="H51" s="44" t="str">
        <f t="shared" si="2"/>
        <v/>
      </c>
      <c r="I51" s="66"/>
    </row>
    <row r="52" spans="1:9" x14ac:dyDescent="0.2">
      <c r="A52" s="140"/>
      <c r="B52" s="21"/>
      <c r="C52" s="21"/>
      <c r="D52" s="3"/>
      <c r="E52" s="41" t="str">
        <f>IFERROR(VLOOKUP(D52,Data!K:L,VLOOKUP('Generella inställningar'!$B$3,Data!A:B,2,FALSE),FALSE)*(1+'Generella inställningar'!$B$5),"")</f>
        <v/>
      </c>
      <c r="F52" s="30"/>
      <c r="G52" s="30"/>
      <c r="H52" s="44" t="str">
        <f t="shared" si="2"/>
        <v/>
      </c>
      <c r="I52" s="66"/>
    </row>
    <row r="53" spans="1:9" x14ac:dyDescent="0.2">
      <c r="A53" s="140"/>
      <c r="B53" s="21"/>
      <c r="C53" s="21"/>
      <c r="D53" s="3"/>
      <c r="E53" s="41" t="str">
        <f>IFERROR(VLOOKUP(D53,Data!K:L,VLOOKUP('Generella inställningar'!$B$3,Data!A:B,2,FALSE),FALSE)*(1+'Generella inställningar'!$B$5),"")</f>
        <v/>
      </c>
      <c r="F53" s="30"/>
      <c r="G53" s="30"/>
      <c r="H53" s="44" t="str">
        <f t="shared" si="2"/>
        <v/>
      </c>
      <c r="I53" s="66"/>
    </row>
    <row r="54" spans="1:9" x14ac:dyDescent="0.2">
      <c r="A54" s="140"/>
      <c r="B54" s="21"/>
      <c r="C54" s="21"/>
      <c r="D54" s="3"/>
      <c r="E54" s="41" t="str">
        <f>IFERROR(VLOOKUP(D54,Data!K:L,VLOOKUP('Generella inställningar'!$B$3,Data!A:B,2,FALSE),FALSE)*(1+'Generella inställningar'!$B$5),"")</f>
        <v/>
      </c>
      <c r="F54" s="30"/>
      <c r="G54" s="30"/>
      <c r="H54" s="44" t="str">
        <f t="shared" si="2"/>
        <v/>
      </c>
      <c r="I54" s="66"/>
    </row>
    <row r="55" spans="1:9" x14ac:dyDescent="0.2">
      <c r="A55" s="140"/>
      <c r="B55" s="21"/>
      <c r="C55" s="21"/>
      <c r="D55" s="3"/>
      <c r="E55" s="41" t="str">
        <f>IFERROR(VLOOKUP(D55,Data!K:L,VLOOKUP('Generella inställningar'!$B$3,Data!A:B,2,FALSE),FALSE)*(1+'Generella inställningar'!$B$5),"")</f>
        <v/>
      </c>
      <c r="F55" s="30"/>
      <c r="G55" s="30"/>
      <c r="H55" s="44" t="str">
        <f t="shared" si="2"/>
        <v/>
      </c>
      <c r="I55" s="66"/>
    </row>
    <row r="56" spans="1:9" x14ac:dyDescent="0.2">
      <c r="A56" s="140"/>
      <c r="B56" s="21"/>
      <c r="C56" s="21"/>
      <c r="D56" s="3"/>
      <c r="E56" s="41" t="str">
        <f>IFERROR(VLOOKUP(D56,Data!K:L,VLOOKUP('Generella inställningar'!$B$3,Data!A:B,2,FALSE),FALSE)*(1+'Generella inställningar'!$B$5),"")</f>
        <v/>
      </c>
      <c r="F56" s="30"/>
      <c r="G56" s="30"/>
      <c r="H56" s="44" t="str">
        <f t="shared" si="2"/>
        <v/>
      </c>
      <c r="I56" s="66"/>
    </row>
    <row r="57" spans="1:9" x14ac:dyDescent="0.2">
      <c r="A57" s="140"/>
      <c r="B57" s="21"/>
      <c r="C57" s="21"/>
      <c r="D57" s="3"/>
      <c r="E57" s="41" t="str">
        <f>IFERROR(VLOOKUP(D57,Data!K:L,VLOOKUP('Generella inställningar'!$B$3,Data!A:B,2,FALSE),FALSE)*(1+'Generella inställningar'!$B$5),"")</f>
        <v/>
      </c>
      <c r="F57" s="30"/>
      <c r="G57" s="30"/>
      <c r="H57" s="44" t="str">
        <f t="shared" si="2"/>
        <v/>
      </c>
      <c r="I57" s="66"/>
    </row>
    <row r="58" spans="1:9" x14ac:dyDescent="0.2">
      <c r="A58" s="140"/>
      <c r="B58" s="21"/>
      <c r="C58" s="21"/>
      <c r="D58" s="3"/>
      <c r="E58" s="41" t="str">
        <f>IFERROR(VLOOKUP(D58,Data!K:L,VLOOKUP('Generella inställningar'!$B$3,Data!A:B,2,FALSE),FALSE)*(1+'Generella inställningar'!$B$5),"")</f>
        <v/>
      </c>
      <c r="F58" s="30"/>
      <c r="G58" s="30"/>
      <c r="H58" s="44" t="str">
        <f t="shared" si="2"/>
        <v/>
      </c>
      <c r="I58" s="66"/>
    </row>
    <row r="59" spans="1:9" x14ac:dyDescent="0.2">
      <c r="A59" s="140"/>
      <c r="B59" s="21"/>
      <c r="C59" s="21"/>
      <c r="D59" s="3"/>
      <c r="E59" s="41" t="str">
        <f>IFERROR(VLOOKUP(D59,Data!K:L,VLOOKUP('Generella inställningar'!$B$3,Data!A:B,2,FALSE),FALSE)*(1+'Generella inställningar'!$B$5),"")</f>
        <v/>
      </c>
      <c r="F59" s="30"/>
      <c r="G59" s="30"/>
      <c r="H59" s="44" t="str">
        <f t="shared" si="2"/>
        <v/>
      </c>
      <c r="I59" s="66"/>
    </row>
    <row r="60" spans="1:9" x14ac:dyDescent="0.2">
      <c r="A60" s="140"/>
      <c r="B60" s="21"/>
      <c r="C60" s="21"/>
      <c r="D60" s="3"/>
      <c r="E60" s="41" t="str">
        <f>IFERROR(VLOOKUP(D60,Data!K:L,VLOOKUP('Generella inställningar'!$B$3,Data!A:B,2,FALSE),FALSE)*(1+'Generella inställningar'!$B$5),"")</f>
        <v/>
      </c>
      <c r="F60" s="30"/>
      <c r="G60" s="30"/>
      <c r="H60" s="44" t="str">
        <f t="shared" si="2"/>
        <v/>
      </c>
      <c r="I60" s="66"/>
    </row>
    <row r="61" spans="1:9" x14ac:dyDescent="0.2">
      <c r="A61" s="140"/>
      <c r="B61" s="21"/>
      <c r="C61" s="21"/>
      <c r="D61" s="3"/>
      <c r="E61" s="41" t="str">
        <f>IFERROR(VLOOKUP(D61,Data!K:L,VLOOKUP('Generella inställningar'!$B$3,Data!A:B,2,FALSE),FALSE)*(1+'Generella inställningar'!$B$5),"")</f>
        <v/>
      </c>
      <c r="F61" s="30"/>
      <c r="G61" s="30"/>
      <c r="H61" s="44" t="str">
        <f t="shared" si="2"/>
        <v/>
      </c>
      <c r="I61" s="66"/>
    </row>
    <row r="62" spans="1:9" x14ac:dyDescent="0.2">
      <c r="A62" s="140"/>
      <c r="B62" s="21"/>
      <c r="C62" s="21"/>
      <c r="D62" s="3"/>
      <c r="E62" s="41" t="str">
        <f>IFERROR(VLOOKUP(D62,Data!K:L,VLOOKUP('Generella inställningar'!$B$3,Data!A:B,2,FALSE),FALSE)*(1+'Generella inställningar'!$B$5),"")</f>
        <v/>
      </c>
      <c r="F62" s="30"/>
      <c r="G62" s="30"/>
      <c r="H62" s="44" t="str">
        <f t="shared" si="2"/>
        <v/>
      </c>
      <c r="I62" s="66"/>
    </row>
    <row r="63" spans="1:9" x14ac:dyDescent="0.2">
      <c r="A63" s="140"/>
      <c r="B63" s="21"/>
      <c r="C63" s="21"/>
      <c r="D63" s="3"/>
      <c r="E63" s="41" t="str">
        <f>IFERROR(VLOOKUP(D63,Data!K:L,VLOOKUP('Generella inställningar'!$B$3,Data!A:B,2,FALSE),FALSE)*(1+'Generella inställningar'!$B$5),"")</f>
        <v/>
      </c>
      <c r="F63" s="30"/>
      <c r="G63" s="30"/>
      <c r="H63" s="44" t="str">
        <f t="shared" si="2"/>
        <v/>
      </c>
      <c r="I63" s="66"/>
    </row>
    <row r="64" spans="1:9" x14ac:dyDescent="0.2">
      <c r="A64" s="140"/>
      <c r="B64" s="21"/>
      <c r="C64" s="21"/>
      <c r="D64" s="3"/>
      <c r="E64" s="41" t="str">
        <f>IFERROR(VLOOKUP(D64,Data!K:L,VLOOKUP('Generella inställningar'!$B$3,Data!A:B,2,FALSE),FALSE)*(1+'Generella inställningar'!$B$5),"")</f>
        <v/>
      </c>
      <c r="F64" s="30"/>
      <c r="G64" s="30"/>
      <c r="H64" s="44" t="str">
        <f t="shared" si="2"/>
        <v/>
      </c>
      <c r="I64" s="66"/>
    </row>
    <row r="65" spans="1:9" x14ac:dyDescent="0.2">
      <c r="A65" s="140"/>
      <c r="B65" s="21"/>
      <c r="C65" s="21"/>
      <c r="D65" s="3"/>
      <c r="E65" s="41" t="str">
        <f>IFERROR(VLOOKUP(D65,Data!K:L,VLOOKUP('Generella inställningar'!$B$3,Data!A:B,2,FALSE),FALSE)*(1+'Generella inställningar'!$B$5),"")</f>
        <v/>
      </c>
      <c r="F65" s="30"/>
      <c r="G65" s="30"/>
      <c r="H65" s="44" t="str">
        <f t="shared" si="2"/>
        <v/>
      </c>
      <c r="I65" s="66"/>
    </row>
    <row r="66" spans="1:9" x14ac:dyDescent="0.2">
      <c r="A66" s="140"/>
      <c r="B66" s="21"/>
      <c r="C66" s="21"/>
      <c r="D66" s="3"/>
      <c r="E66" s="41" t="str">
        <f>IFERROR(VLOOKUP(D66,Data!K:L,VLOOKUP('Generella inställningar'!$B$3,Data!A:B,2,FALSE),FALSE)*(1+'Generella inställningar'!$B$5),"")</f>
        <v/>
      </c>
      <c r="F66" s="30"/>
      <c r="G66" s="30"/>
      <c r="H66" s="44" t="str">
        <f t="shared" si="2"/>
        <v/>
      </c>
      <c r="I66" s="66"/>
    </row>
    <row r="67" spans="1:9" x14ac:dyDescent="0.2">
      <c r="A67" s="140"/>
      <c r="B67" s="21"/>
      <c r="C67" s="21"/>
      <c r="D67" s="3"/>
      <c r="E67" s="41" t="str">
        <f>IFERROR(VLOOKUP(D67,Data!K:L,VLOOKUP('Generella inställningar'!$B$3,Data!A:B,2,FALSE),FALSE)*(1+'Generella inställningar'!$B$5),"")</f>
        <v/>
      </c>
      <c r="F67" s="30"/>
      <c r="G67" s="30"/>
      <c r="H67" s="44" t="str">
        <f t="shared" si="2"/>
        <v/>
      </c>
      <c r="I67" s="66"/>
    </row>
    <row r="68" spans="1:9" x14ac:dyDescent="0.2">
      <c r="A68" s="140"/>
      <c r="B68" s="21"/>
      <c r="C68" s="21"/>
      <c r="D68" s="3"/>
      <c r="E68" s="41" t="str">
        <f>IFERROR(VLOOKUP(D68,Data!K:L,VLOOKUP('Generella inställningar'!$B$3,Data!A:B,2,FALSE),FALSE)*(1+'Generella inställningar'!$B$5),"")</f>
        <v/>
      </c>
      <c r="F68" s="30"/>
      <c r="G68" s="30"/>
      <c r="H68" s="44" t="str">
        <f t="shared" si="2"/>
        <v/>
      </c>
      <c r="I68" s="66"/>
    </row>
    <row r="69" spans="1:9" x14ac:dyDescent="0.2">
      <c r="A69" s="140"/>
      <c r="B69" s="21"/>
      <c r="C69" s="21"/>
      <c r="D69" s="3"/>
      <c r="E69" s="41" t="str">
        <f>IFERROR(VLOOKUP(D69,Data!K:L,VLOOKUP('Generella inställningar'!$B$3,Data!A:B,2,FALSE),FALSE)*(1+'Generella inställningar'!$B$5),"")</f>
        <v/>
      </c>
      <c r="F69" s="30"/>
      <c r="G69" s="30"/>
      <c r="H69" s="44" t="str">
        <f t="shared" si="2"/>
        <v/>
      </c>
      <c r="I69" s="66"/>
    </row>
    <row r="70" spans="1:9" x14ac:dyDescent="0.2">
      <c r="A70" s="140"/>
      <c r="B70" s="21"/>
      <c r="C70" s="21"/>
      <c r="D70" s="3"/>
      <c r="E70" s="41" t="str">
        <f>IFERROR(VLOOKUP(D70,Data!K:L,VLOOKUP('Generella inställningar'!$B$3,Data!A:B,2,FALSE),FALSE)*(1+'Generella inställningar'!$B$5),"")</f>
        <v/>
      </c>
      <c r="F70" s="30"/>
      <c r="G70" s="30"/>
      <c r="H70" s="44" t="str">
        <f t="shared" si="2"/>
        <v/>
      </c>
      <c r="I70" s="66"/>
    </row>
    <row r="71" spans="1:9" x14ac:dyDescent="0.2">
      <c r="A71" s="140"/>
      <c r="B71" s="21"/>
      <c r="C71" s="21"/>
      <c r="D71" s="3"/>
      <c r="E71" s="41" t="str">
        <f>IFERROR(VLOOKUP(D71,Data!K:L,VLOOKUP('Generella inställningar'!$B$3,Data!A:B,2,FALSE),FALSE)*(1+'Generella inställningar'!$B$5),"")</f>
        <v/>
      </c>
      <c r="F71" s="30"/>
      <c r="G71" s="30"/>
      <c r="H71" s="44" t="str">
        <f t="shared" si="2"/>
        <v/>
      </c>
      <c r="I71" s="66"/>
    </row>
    <row r="72" spans="1:9" x14ac:dyDescent="0.2">
      <c r="A72" s="140"/>
      <c r="B72" s="21"/>
      <c r="C72" s="21"/>
      <c r="D72" s="3"/>
      <c r="E72" s="41" t="str">
        <f>IFERROR(VLOOKUP(D72,Data!K:L,VLOOKUP('Generella inställningar'!$B$3,Data!A:B,2,FALSE),FALSE)*(1+'Generella inställningar'!$B$5),"")</f>
        <v/>
      </c>
      <c r="F72" s="30"/>
      <c r="G72" s="30"/>
      <c r="H72" s="44" t="str">
        <f t="shared" si="2"/>
        <v/>
      </c>
      <c r="I72" s="66"/>
    </row>
    <row r="73" spans="1:9" x14ac:dyDescent="0.2">
      <c r="A73" s="140"/>
      <c r="B73" s="21"/>
      <c r="C73" s="21"/>
      <c r="D73" s="3"/>
      <c r="E73" s="41" t="str">
        <f>IFERROR(VLOOKUP(D73,Data!K:L,VLOOKUP('Generella inställningar'!$B$3,Data!A:B,2,FALSE),FALSE)*(1+'Generella inställningar'!$B$5),"")</f>
        <v/>
      </c>
      <c r="F73" s="30"/>
      <c r="G73" s="30"/>
      <c r="H73" s="44" t="str">
        <f t="shared" si="2"/>
        <v/>
      </c>
      <c r="I73" s="66"/>
    </row>
    <row r="74" spans="1:9" x14ac:dyDescent="0.2">
      <c r="A74" s="140"/>
      <c r="B74" s="21"/>
      <c r="C74" s="21"/>
      <c r="D74" s="3"/>
      <c r="E74" s="41" t="str">
        <f>IFERROR(VLOOKUP(D74,Data!K:L,VLOOKUP('Generella inställningar'!$B$3,Data!A:B,2,FALSE),FALSE)*(1+'Generella inställningar'!$B$5),"")</f>
        <v/>
      </c>
      <c r="F74" s="30"/>
      <c r="G74" s="30"/>
      <c r="H74" s="44" t="str">
        <f t="shared" si="2"/>
        <v/>
      </c>
      <c r="I74" s="66"/>
    </row>
    <row r="75" spans="1:9" x14ac:dyDescent="0.2">
      <c r="A75" s="140"/>
      <c r="B75" s="21"/>
      <c r="C75" s="21"/>
      <c r="D75" s="3"/>
      <c r="E75" s="41" t="str">
        <f>IFERROR(VLOOKUP(D75,Data!K:L,VLOOKUP('Generella inställningar'!$B$3,Data!A:B,2,FALSE),FALSE)*(1+'Generella inställningar'!$B$5),"")</f>
        <v/>
      </c>
      <c r="F75" s="30"/>
      <c r="G75" s="30"/>
      <c r="H75" s="44" t="str">
        <f t="shared" si="2"/>
        <v/>
      </c>
      <c r="I75" s="66"/>
    </row>
    <row r="76" spans="1:9" x14ac:dyDescent="0.2">
      <c r="A76" s="140"/>
      <c r="B76" s="21"/>
      <c r="C76" s="21"/>
      <c r="D76" s="3"/>
      <c r="E76" s="41" t="str">
        <f>IFERROR(VLOOKUP(D76,Data!K:L,VLOOKUP('Generella inställningar'!$B$3,Data!A:B,2,FALSE),FALSE)*(1+'Generella inställningar'!$B$5),"")</f>
        <v/>
      </c>
      <c r="F76" s="30"/>
      <c r="G76" s="30"/>
      <c r="H76" s="44" t="str">
        <f t="shared" si="2"/>
        <v/>
      </c>
      <c r="I76" s="66"/>
    </row>
    <row r="77" spans="1:9" x14ac:dyDescent="0.2">
      <c r="A77" s="140"/>
      <c r="B77" s="21"/>
      <c r="C77" s="21"/>
      <c r="D77" s="3"/>
      <c r="E77" s="41" t="str">
        <f>IFERROR(VLOOKUP(D77,Data!K:L,VLOOKUP('Generella inställningar'!$B$3,Data!A:B,2,FALSE),FALSE)*(1+'Generella inställningar'!$B$5),"")</f>
        <v/>
      </c>
      <c r="F77" s="30"/>
      <c r="G77" s="30"/>
      <c r="H77" s="44" t="str">
        <f t="shared" si="2"/>
        <v/>
      </c>
      <c r="I77" s="66"/>
    </row>
    <row r="78" spans="1:9" x14ac:dyDescent="0.2">
      <c r="A78" s="140"/>
      <c r="B78" s="21"/>
      <c r="C78" s="21"/>
      <c r="D78" s="3"/>
      <c r="E78" s="41" t="str">
        <f>IFERROR(VLOOKUP(D78,Data!K:L,VLOOKUP('Generella inställningar'!$B$3,Data!A:B,2,FALSE),FALSE)*(1+'Generella inställningar'!$B$5),"")</f>
        <v/>
      </c>
      <c r="F78" s="30"/>
      <c r="G78" s="30"/>
      <c r="H78" s="44" t="str">
        <f t="shared" si="2"/>
        <v/>
      </c>
      <c r="I78" s="66"/>
    </row>
    <row r="79" spans="1:9" x14ac:dyDescent="0.2">
      <c r="A79" s="140"/>
      <c r="B79" s="21"/>
      <c r="C79" s="21"/>
      <c r="D79" s="3"/>
      <c r="E79" s="41" t="str">
        <f>IFERROR(VLOOKUP(D79,Data!K:L,VLOOKUP('Generella inställningar'!$B$3,Data!A:B,2,FALSE),FALSE)*(1+'Generella inställningar'!$B$5),"")</f>
        <v/>
      </c>
      <c r="F79" s="30"/>
      <c r="G79" s="30"/>
      <c r="H79" s="44" t="str">
        <f t="shared" si="2"/>
        <v/>
      </c>
      <c r="I79" s="66"/>
    </row>
    <row r="80" spans="1:9" x14ac:dyDescent="0.2">
      <c r="A80" s="140"/>
      <c r="B80" s="21"/>
      <c r="C80" s="21"/>
      <c r="D80" s="3"/>
      <c r="E80" s="41" t="str">
        <f>IFERROR(VLOOKUP(D80,Data!K:L,VLOOKUP('Generella inställningar'!$B$3,Data!A:B,2,FALSE),FALSE)*(1+'Generella inställningar'!$B$5),"")</f>
        <v/>
      </c>
      <c r="F80" s="30"/>
      <c r="G80" s="30"/>
      <c r="H80" s="44" t="str">
        <f t="shared" si="2"/>
        <v/>
      </c>
      <c r="I80" s="66"/>
    </row>
    <row r="81" spans="1:9" x14ac:dyDescent="0.2">
      <c r="A81" s="140"/>
      <c r="B81" s="21"/>
      <c r="C81" s="21"/>
      <c r="D81" s="3"/>
      <c r="E81" s="41" t="str">
        <f>IFERROR(VLOOKUP(D81,Data!K:L,VLOOKUP('Generella inställningar'!$B$3,Data!A:B,2,FALSE),FALSE)*(1+'Generella inställningar'!$B$5),"")</f>
        <v/>
      </c>
      <c r="F81" s="30"/>
      <c r="G81" s="30"/>
      <c r="H81" s="44" t="str">
        <f t="shared" si="2"/>
        <v/>
      </c>
      <c r="I81" s="66"/>
    </row>
    <row r="82" spans="1:9" x14ac:dyDescent="0.2">
      <c r="A82" s="140"/>
      <c r="B82" s="21"/>
      <c r="C82" s="21"/>
      <c r="D82" s="3"/>
      <c r="E82" s="41" t="str">
        <f>IFERROR(VLOOKUP(D82,Data!K:L,VLOOKUP('Generella inställningar'!$B$3,Data!A:B,2,FALSE),FALSE)*(1+'Generella inställningar'!$B$5),"")</f>
        <v/>
      </c>
      <c r="F82" s="30"/>
      <c r="G82" s="30"/>
      <c r="H82" s="44" t="str">
        <f t="shared" ref="H82:H97" si="3">IFERROR(ROUND(E82*F82*G82*1720/12/100,0),"")</f>
        <v/>
      </c>
      <c r="I82" s="66"/>
    </row>
    <row r="83" spans="1:9" x14ac:dyDescent="0.2">
      <c r="A83" s="140"/>
      <c r="B83" s="21"/>
      <c r="C83" s="21"/>
      <c r="D83" s="3"/>
      <c r="E83" s="41" t="str">
        <f>IFERROR(VLOOKUP(D83,Data!K:L,VLOOKUP('Generella inställningar'!$B$3,Data!A:B,2,FALSE),FALSE)*(1+'Generella inställningar'!$B$5),"")</f>
        <v/>
      </c>
      <c r="F83" s="30"/>
      <c r="G83" s="30"/>
      <c r="H83" s="44" t="str">
        <f t="shared" si="3"/>
        <v/>
      </c>
      <c r="I83" s="66"/>
    </row>
    <row r="84" spans="1:9" x14ac:dyDescent="0.2">
      <c r="A84" s="140"/>
      <c r="B84" s="21"/>
      <c r="C84" s="21"/>
      <c r="D84" s="3"/>
      <c r="E84" s="41" t="str">
        <f>IFERROR(VLOOKUP(D84,Data!K:L,VLOOKUP('Generella inställningar'!$B$3,Data!A:B,2,FALSE),FALSE)*(1+'Generella inställningar'!$B$5),"")</f>
        <v/>
      </c>
      <c r="F84" s="30"/>
      <c r="G84" s="30"/>
      <c r="H84" s="44" t="str">
        <f t="shared" si="3"/>
        <v/>
      </c>
      <c r="I84" s="66"/>
    </row>
    <row r="85" spans="1:9" x14ac:dyDescent="0.2">
      <c r="A85" s="140"/>
      <c r="B85" s="21"/>
      <c r="C85" s="21"/>
      <c r="D85" s="3"/>
      <c r="E85" s="41" t="str">
        <f>IFERROR(VLOOKUP(D85,Data!K:L,VLOOKUP('Generella inställningar'!$B$3,Data!A:B,2,FALSE),FALSE)*(1+'Generella inställningar'!$B$5),"")</f>
        <v/>
      </c>
      <c r="F85" s="30"/>
      <c r="G85" s="30"/>
      <c r="H85" s="44" t="str">
        <f t="shared" si="3"/>
        <v/>
      </c>
      <c r="I85" s="66"/>
    </row>
    <row r="86" spans="1:9" x14ac:dyDescent="0.2">
      <c r="A86" s="140"/>
      <c r="B86" s="21"/>
      <c r="C86" s="21"/>
      <c r="D86" s="3"/>
      <c r="E86" s="41" t="str">
        <f>IFERROR(VLOOKUP(D86,Data!K:L,VLOOKUP('Generella inställningar'!$B$3,Data!A:B,2,FALSE),FALSE)*(1+'Generella inställningar'!$B$5),"")</f>
        <v/>
      </c>
      <c r="F86" s="30"/>
      <c r="G86" s="30"/>
      <c r="H86" s="44" t="str">
        <f t="shared" si="3"/>
        <v/>
      </c>
      <c r="I86" s="66"/>
    </row>
    <row r="87" spans="1:9" x14ac:dyDescent="0.2">
      <c r="A87" s="140"/>
      <c r="B87" s="21"/>
      <c r="C87" s="21"/>
      <c r="D87" s="3"/>
      <c r="E87" s="41" t="str">
        <f>IFERROR(VLOOKUP(D87,Data!K:L,VLOOKUP('Generella inställningar'!$B$3,Data!A:B,2,FALSE),FALSE)*(1+'Generella inställningar'!$B$5),"")</f>
        <v/>
      </c>
      <c r="F87" s="30"/>
      <c r="G87" s="30"/>
      <c r="H87" s="44" t="str">
        <f t="shared" si="3"/>
        <v/>
      </c>
      <c r="I87" s="66"/>
    </row>
    <row r="88" spans="1:9" x14ac:dyDescent="0.2">
      <c r="A88" s="140"/>
      <c r="B88" s="21"/>
      <c r="C88" s="21"/>
      <c r="D88" s="3"/>
      <c r="E88" s="41" t="str">
        <f>IFERROR(VLOOKUP(D88,Data!K:L,VLOOKUP('Generella inställningar'!$B$3,Data!A:B,2,FALSE),FALSE)*(1+'Generella inställningar'!$B$5),"")</f>
        <v/>
      </c>
      <c r="F88" s="30"/>
      <c r="G88" s="30"/>
      <c r="H88" s="44" t="str">
        <f t="shared" si="3"/>
        <v/>
      </c>
      <c r="I88" s="66"/>
    </row>
    <row r="89" spans="1:9" x14ac:dyDescent="0.2">
      <c r="A89" s="140"/>
      <c r="B89" s="21"/>
      <c r="C89" s="21"/>
      <c r="D89" s="3"/>
      <c r="E89" s="41" t="str">
        <f>IFERROR(VLOOKUP(D89,Data!K:L,VLOOKUP('Generella inställningar'!$B$3,Data!A:B,2,FALSE),FALSE)*(1+'Generella inställningar'!$B$5),"")</f>
        <v/>
      </c>
      <c r="F89" s="30"/>
      <c r="G89" s="30"/>
      <c r="H89" s="44" t="str">
        <f t="shared" si="3"/>
        <v/>
      </c>
      <c r="I89" s="66"/>
    </row>
    <row r="90" spans="1:9" x14ac:dyDescent="0.2">
      <c r="A90" s="140"/>
      <c r="B90" s="21"/>
      <c r="C90" s="21"/>
      <c r="D90" s="3"/>
      <c r="E90" s="41" t="str">
        <f>IFERROR(VLOOKUP(D90,Data!K:L,VLOOKUP('Generella inställningar'!$B$3,Data!A:B,2,FALSE),FALSE)*(1+'Generella inställningar'!$B$5),"")</f>
        <v/>
      </c>
      <c r="F90" s="30"/>
      <c r="G90" s="30"/>
      <c r="H90" s="44" t="str">
        <f t="shared" si="3"/>
        <v/>
      </c>
      <c r="I90" s="66"/>
    </row>
    <row r="91" spans="1:9" ht="15.75" customHeight="1" x14ac:dyDescent="0.2">
      <c r="A91" s="140"/>
      <c r="B91" s="21"/>
      <c r="C91" s="21"/>
      <c r="D91" s="3"/>
      <c r="E91" s="41" t="str">
        <f>IFERROR(VLOOKUP(D91,Data!K:L,VLOOKUP('Generella inställningar'!$B$3,Data!A:B,2,FALSE),FALSE)*(1+'Generella inställningar'!$B$5),"")</f>
        <v/>
      </c>
      <c r="F91" s="30"/>
      <c r="G91" s="30"/>
      <c r="H91" s="44" t="str">
        <f t="shared" si="3"/>
        <v/>
      </c>
      <c r="I91" s="66"/>
    </row>
    <row r="92" spans="1:9" x14ac:dyDescent="0.2">
      <c r="A92" s="140"/>
      <c r="B92" s="21"/>
      <c r="C92" s="21"/>
      <c r="D92" s="3"/>
      <c r="E92" s="41" t="str">
        <f>IFERROR(VLOOKUP(D92,Data!K:L,VLOOKUP('Generella inställningar'!$B$3,Data!A:B,2,FALSE),FALSE)*(1+'Generella inställningar'!$B$5),"")</f>
        <v/>
      </c>
      <c r="F92" s="30"/>
      <c r="G92" s="30"/>
      <c r="H92" s="44" t="str">
        <f t="shared" si="3"/>
        <v/>
      </c>
      <c r="I92" s="66"/>
    </row>
    <row r="93" spans="1:9" ht="15" customHeight="1" x14ac:dyDescent="0.2">
      <c r="A93" s="140"/>
      <c r="B93" s="21"/>
      <c r="C93" s="21"/>
      <c r="D93" s="3"/>
      <c r="E93" s="41" t="str">
        <f>IFERROR(VLOOKUP(D93,Data!K:L,VLOOKUP('Generella inställningar'!$B$3,Data!A:B,2,FALSE),FALSE)*(1+'Generella inställningar'!$B$5),"")</f>
        <v/>
      </c>
      <c r="F93" s="30"/>
      <c r="G93" s="30"/>
      <c r="H93" s="44" t="str">
        <f t="shared" si="3"/>
        <v/>
      </c>
      <c r="I93" s="66"/>
    </row>
    <row r="94" spans="1:9" x14ac:dyDescent="0.2">
      <c r="A94" s="140"/>
      <c r="B94" s="21"/>
      <c r="C94" s="21"/>
      <c r="D94" s="3"/>
      <c r="E94" s="41" t="str">
        <f>IFERROR(VLOOKUP(D94,Data!K:L,VLOOKUP('Generella inställningar'!$B$3,Data!A:B,2,FALSE),FALSE)*(1+'Generella inställningar'!$B$5),"")</f>
        <v/>
      </c>
      <c r="F94" s="30"/>
      <c r="G94" s="30"/>
      <c r="H94" s="44" t="str">
        <f t="shared" si="3"/>
        <v/>
      </c>
      <c r="I94" s="66"/>
    </row>
    <row r="95" spans="1:9" x14ac:dyDescent="0.2">
      <c r="A95" s="140"/>
      <c r="B95" s="21"/>
      <c r="C95" s="21"/>
      <c r="D95" s="3"/>
      <c r="E95" s="41" t="str">
        <f>IFERROR(VLOOKUP(D95,Data!K:L,VLOOKUP('Generella inställningar'!$B$3,Data!A:B,2,FALSE),FALSE)*(1+'Generella inställningar'!$B$5),"")</f>
        <v/>
      </c>
      <c r="F95" s="30"/>
      <c r="G95" s="30"/>
      <c r="H95" s="44" t="str">
        <f t="shared" si="3"/>
        <v/>
      </c>
      <c r="I95" s="66"/>
    </row>
    <row r="96" spans="1:9" x14ac:dyDescent="0.2">
      <c r="A96" s="140"/>
      <c r="B96" s="21"/>
      <c r="C96" s="21"/>
      <c r="D96" s="3"/>
      <c r="E96" s="41" t="str">
        <f>IFERROR(VLOOKUP(D96,Data!K:L,VLOOKUP('Generella inställningar'!$B$3,Data!A:B,2,FALSE),FALSE)*(1+'Generella inställningar'!$B$5),"")</f>
        <v/>
      </c>
      <c r="F96" s="30"/>
      <c r="G96" s="30"/>
      <c r="H96" s="44" t="str">
        <f t="shared" si="3"/>
        <v/>
      </c>
      <c r="I96" s="66"/>
    </row>
    <row r="97" spans="1:9" x14ac:dyDescent="0.2">
      <c r="A97" s="140"/>
      <c r="B97" s="21"/>
      <c r="C97" s="21"/>
      <c r="D97" s="3"/>
      <c r="E97" s="41" t="str">
        <f>IFERROR(VLOOKUP(D97,Data!K:L,VLOOKUP('Generella inställningar'!$B$3,Data!A:B,2,FALSE),FALSE)*(1+'Generella inställningar'!$B$5),"")</f>
        <v/>
      </c>
      <c r="F97" s="30"/>
      <c r="G97" s="30"/>
      <c r="H97" s="44" t="str">
        <f t="shared" si="3"/>
        <v/>
      </c>
      <c r="I97" s="66"/>
    </row>
    <row r="98" spans="1:9" x14ac:dyDescent="0.2">
      <c r="A98" s="145"/>
      <c r="B98" s="145"/>
      <c r="C98" s="146"/>
      <c r="D98" s="147"/>
      <c r="E98" s="145"/>
      <c r="F98" s="146"/>
      <c r="G98" s="146"/>
      <c r="H98" s="148"/>
      <c r="I98" s="145"/>
    </row>
  </sheetData>
  <sheetProtection algorithmName="SHA-512" hashValue="N+wCjtXddWENwqkAq0TUIT010fifp6ge6I+gbc+SigjNDcYhd7SpCHVlGti5kUrbUY6iLqBMCdusu5ae5a8RfQ==" saltValue="ybMqObjVI3yrbYE6kb/p5A==" spinCount="100000" sheet="1" formatColumns="0" formatRows="0"/>
  <mergeCells count="4">
    <mergeCell ref="D3:F3"/>
    <mergeCell ref="A1:I1"/>
    <mergeCell ref="A2:I2"/>
    <mergeCell ref="A3:C3"/>
  </mergeCells>
  <phoneticPr fontId="16" type="noConversion"/>
  <dataValidations count="4">
    <dataValidation type="list" allowBlank="1" showInputMessage="1" showErrorMessage="1" errorTitle="Välj ett av alternativen" error="Tryck på avbryt-knappen,_x000a_välj därefter ett av alternativen_x000a_i rulllistan." sqref="D5:D97" xr:uid="{00000000-0002-0000-0200-000000000000}">
      <formula1>INDIRECT(TimloneGruppNamn)</formula1>
    </dataValidation>
    <dataValidation type="list" allowBlank="1" showInputMessage="1" showErrorMessage="1" sqref="A5:A97" xr:uid="{A58F4896-05EA-46AB-AC5E-E6826BB820BB}">
      <formula1>Kostnadsbärare</formula1>
    </dataValidation>
    <dataValidation type="whole" allowBlank="1" showInputMessage="1" showErrorMessage="1" sqref="G5:G97" xr:uid="{A82CC8E5-5D77-4C85-9C35-D497A5532A71}">
      <formula1>0</formula1>
      <formula2>50</formula2>
    </dataValidation>
    <dataValidation type="whole" allowBlank="1" showInputMessage="1" showErrorMessage="1" sqref="F5:F97" xr:uid="{CDFF607B-4CA3-40EE-8482-D47E79FF601C}">
      <formula1>0</formula1>
      <formula2>100</formula2>
    </dataValidation>
  </dataValidations>
  <pageMargins left="0.7" right="0.7" top="0.75" bottom="0.75" header="0.3" footer="0.3"/>
  <pageSetup paperSize="9" scale="33" orientation="landscape" r:id="rId1"/>
  <rowBreaks count="1" manualBreakCount="1">
    <brk id="51" max="16383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8EB65B-011F-4FC9-935C-33C0DAF2C0CC}">
          <x14:formula1>
            <xm:f>Data!$S$1:$S$3</xm:f>
          </x14:formula1>
          <xm:sqref>I5:I97</xm:sqref>
        </x14:dataValidation>
      </x14:dataValidations>
    </ext>
    <ext xmlns:mx="http://schemas.microsoft.com/office/mac/excel/2008/main" uri="{64002731-A6B0-56B0-2670-7721B7C09600}">
      <mx:PLV Mode="0" OnePage="0" WScale="9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56E4-0A14-4C3D-A828-E63A53F1F75B}">
  <sheetPr>
    <pageSetUpPr fitToPage="1"/>
  </sheetPr>
  <dimension ref="A1:U103"/>
  <sheetViews>
    <sheetView showGridLines="0" zoomScaleNormal="100" workbookViewId="0">
      <selection activeCell="A4" sqref="A4:I98"/>
    </sheetView>
  </sheetViews>
  <sheetFormatPr baseColWidth="10" defaultColWidth="0" defaultRowHeight="15" zeroHeight="1" x14ac:dyDescent="0.2"/>
  <cols>
    <col min="1" max="1" width="23.5" style="2" customWidth="1"/>
    <col min="2" max="2" width="40.33203125" style="2" bestFit="1" customWidth="1"/>
    <col min="3" max="3" width="40.33203125" style="2" customWidth="1"/>
    <col min="4" max="4" width="37.33203125" style="2" customWidth="1"/>
    <col min="5" max="5" width="19.6640625" style="6" customWidth="1"/>
    <col min="6" max="6" width="16.6640625" style="6" bestFit="1" customWidth="1"/>
    <col min="7" max="7" width="14.33203125" style="6" customWidth="1"/>
    <col min="8" max="8" width="17.33203125" style="2" bestFit="1" customWidth="1"/>
    <col min="9" max="9" width="28.5" style="2" customWidth="1"/>
    <col min="10" max="10" width="12" style="2" hidden="1"/>
    <col min="11" max="11" width="9.33203125" style="2" hidden="1"/>
    <col min="12" max="12" width="13" style="2" hidden="1"/>
    <col min="13" max="13" width="24.6640625" style="2" hidden="1"/>
    <col min="14" max="14" width="8.6640625" style="2" hidden="1"/>
    <col min="15" max="15" width="38.5" style="2" hidden="1"/>
    <col min="16" max="16" width="24" style="2" hidden="1"/>
    <col min="17" max="17" width="32" style="2" hidden="1"/>
    <col min="18" max="18" width="8.6640625" style="2" hidden="1"/>
    <col min="19" max="19" width="13.5" style="2" hidden="1"/>
    <col min="20" max="20" width="10.33203125" style="2" hidden="1"/>
    <col min="21" max="21" width="14.6640625" style="2" hidden="1"/>
    <col min="22" max="16384" width="8.6640625" style="2" hidden="1"/>
  </cols>
  <sheetData>
    <row r="1" spans="1:9" ht="52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</row>
    <row r="2" spans="1:9" x14ac:dyDescent="0.2">
      <c r="A2" s="159" t="s">
        <v>242</v>
      </c>
      <c r="B2" s="159"/>
      <c r="C2" s="159"/>
      <c r="D2" s="159"/>
      <c r="E2" s="159"/>
      <c r="F2" s="159"/>
      <c r="G2" s="159"/>
      <c r="H2" s="159"/>
      <c r="I2" s="159"/>
    </row>
    <row r="3" spans="1:9" x14ac:dyDescent="0.2">
      <c r="A3" s="158"/>
      <c r="B3" s="158"/>
      <c r="C3" s="158"/>
      <c r="D3" s="158"/>
      <c r="E3" s="163"/>
      <c r="F3" s="105" t="s">
        <v>13</v>
      </c>
      <c r="G3" s="106"/>
      <c r="H3" s="46">
        <f>SUM(H5:H97)-(SUMIF(B5:B97,"Intäkter",H5:H97)*2)</f>
        <v>0</v>
      </c>
    </row>
    <row r="4" spans="1:9" x14ac:dyDescent="0.2">
      <c r="A4" s="141" t="s">
        <v>59</v>
      </c>
      <c r="B4" s="150" t="s">
        <v>16</v>
      </c>
      <c r="C4" s="151" t="s">
        <v>63</v>
      </c>
      <c r="D4" s="152" t="s">
        <v>248</v>
      </c>
      <c r="E4" s="152" t="s">
        <v>249</v>
      </c>
      <c r="F4" s="152" t="s">
        <v>250</v>
      </c>
      <c r="G4" s="153" t="s">
        <v>251</v>
      </c>
      <c r="H4" s="143" t="s">
        <v>22</v>
      </c>
      <c r="I4" s="143" t="s">
        <v>165</v>
      </c>
    </row>
    <row r="5" spans="1:9" x14ac:dyDescent="0.2">
      <c r="A5" s="149"/>
      <c r="B5" s="4"/>
      <c r="C5" s="76"/>
      <c r="D5" s="77"/>
      <c r="E5" s="77"/>
      <c r="F5" s="77"/>
      <c r="G5" s="78"/>
      <c r="H5" s="67"/>
      <c r="I5" s="21"/>
    </row>
    <row r="6" spans="1:9" x14ac:dyDescent="0.2">
      <c r="A6" s="149"/>
      <c r="B6" s="4"/>
      <c r="C6" s="76"/>
      <c r="D6" s="77"/>
      <c r="E6" s="77"/>
      <c r="F6" s="77"/>
      <c r="G6" s="78"/>
      <c r="H6" s="67"/>
      <c r="I6" s="21"/>
    </row>
    <row r="7" spans="1:9" x14ac:dyDescent="0.2">
      <c r="A7" s="149"/>
      <c r="B7" s="4"/>
      <c r="C7" s="76"/>
      <c r="D7" s="77"/>
      <c r="E7" s="77"/>
      <c r="F7" s="77"/>
      <c r="G7" s="78"/>
      <c r="H7" s="67"/>
      <c r="I7" s="21"/>
    </row>
    <row r="8" spans="1:9" x14ac:dyDescent="0.2">
      <c r="A8" s="149"/>
      <c r="B8" s="4"/>
      <c r="C8" s="76"/>
      <c r="D8" s="77"/>
      <c r="E8" s="77"/>
      <c r="F8" s="77"/>
      <c r="G8" s="78"/>
      <c r="H8" s="67"/>
      <c r="I8" s="21"/>
    </row>
    <row r="9" spans="1:9" x14ac:dyDescent="0.2">
      <c r="A9" s="149"/>
      <c r="B9" s="4"/>
      <c r="C9" s="76"/>
      <c r="D9" s="77"/>
      <c r="E9" s="77"/>
      <c r="F9" s="77"/>
      <c r="G9" s="78"/>
      <c r="H9" s="67"/>
      <c r="I9" s="21"/>
    </row>
    <row r="10" spans="1:9" x14ac:dyDescent="0.2">
      <c r="A10" s="149"/>
      <c r="B10" s="4"/>
      <c r="C10" s="76"/>
      <c r="D10" s="77"/>
      <c r="E10" s="77"/>
      <c r="F10" s="77"/>
      <c r="G10" s="78"/>
      <c r="H10" s="67"/>
      <c r="I10" s="21"/>
    </row>
    <row r="11" spans="1:9" x14ac:dyDescent="0.2">
      <c r="A11" s="149"/>
      <c r="B11" s="4"/>
      <c r="C11" s="76"/>
      <c r="D11" s="77"/>
      <c r="E11" s="77"/>
      <c r="F11" s="77"/>
      <c r="G11" s="78"/>
      <c r="H11" s="67"/>
      <c r="I11" s="21"/>
    </row>
    <row r="12" spans="1:9" x14ac:dyDescent="0.2">
      <c r="A12" s="149"/>
      <c r="B12" s="4"/>
      <c r="C12" s="76"/>
      <c r="D12" s="77"/>
      <c r="E12" s="77"/>
      <c r="F12" s="77"/>
      <c r="G12" s="78"/>
      <c r="H12" s="67"/>
      <c r="I12" s="21"/>
    </row>
    <row r="13" spans="1:9" x14ac:dyDescent="0.2">
      <c r="A13" s="149"/>
      <c r="B13" s="4"/>
      <c r="C13" s="76"/>
      <c r="D13" s="77"/>
      <c r="E13" s="77"/>
      <c r="F13" s="77"/>
      <c r="G13" s="78"/>
      <c r="H13" s="67"/>
      <c r="I13" s="21"/>
    </row>
    <row r="14" spans="1:9" x14ac:dyDescent="0.2">
      <c r="A14" s="149"/>
      <c r="B14" s="4"/>
      <c r="C14" s="76"/>
      <c r="D14" s="77"/>
      <c r="E14" s="77"/>
      <c r="F14" s="77"/>
      <c r="G14" s="78"/>
      <c r="H14" s="67"/>
      <c r="I14" s="21"/>
    </row>
    <row r="15" spans="1:9" x14ac:dyDescent="0.2">
      <c r="A15" s="149"/>
      <c r="B15" s="4"/>
      <c r="C15" s="76"/>
      <c r="D15" s="77"/>
      <c r="E15" s="77"/>
      <c r="F15" s="77"/>
      <c r="G15" s="78"/>
      <c r="H15" s="67"/>
      <c r="I15" s="21"/>
    </row>
    <row r="16" spans="1:9" x14ac:dyDescent="0.2">
      <c r="A16" s="149"/>
      <c r="B16" s="4"/>
      <c r="C16" s="76"/>
      <c r="D16" s="77"/>
      <c r="E16" s="77"/>
      <c r="F16" s="77"/>
      <c r="G16" s="78"/>
      <c r="H16" s="67"/>
      <c r="I16" s="21"/>
    </row>
    <row r="17" spans="1:9" x14ac:dyDescent="0.2">
      <c r="A17" s="149"/>
      <c r="B17" s="4"/>
      <c r="C17" s="76"/>
      <c r="D17" s="77"/>
      <c r="E17" s="77"/>
      <c r="F17" s="77"/>
      <c r="G17" s="78"/>
      <c r="H17" s="67"/>
      <c r="I17" s="21"/>
    </row>
    <row r="18" spans="1:9" x14ac:dyDescent="0.2">
      <c r="A18" s="149"/>
      <c r="B18" s="4"/>
      <c r="C18" s="76"/>
      <c r="D18" s="77"/>
      <c r="E18" s="77"/>
      <c r="F18" s="77"/>
      <c r="G18" s="78"/>
      <c r="H18" s="67"/>
      <c r="I18" s="21"/>
    </row>
    <row r="19" spans="1:9" x14ac:dyDescent="0.2">
      <c r="A19" s="149"/>
      <c r="B19" s="4"/>
      <c r="C19" s="76"/>
      <c r="D19" s="77"/>
      <c r="E19" s="77"/>
      <c r="F19" s="77"/>
      <c r="G19" s="78"/>
      <c r="H19" s="67"/>
      <c r="I19" s="21"/>
    </row>
    <row r="20" spans="1:9" x14ac:dyDescent="0.2">
      <c r="A20" s="149"/>
      <c r="B20" s="4"/>
      <c r="C20" s="76"/>
      <c r="D20" s="77"/>
      <c r="E20" s="77"/>
      <c r="F20" s="77"/>
      <c r="G20" s="78"/>
      <c r="H20" s="67"/>
      <c r="I20" s="21"/>
    </row>
    <row r="21" spans="1:9" x14ac:dyDescent="0.2">
      <c r="A21" s="149"/>
      <c r="B21" s="4"/>
      <c r="C21" s="76"/>
      <c r="D21" s="77"/>
      <c r="E21" s="77"/>
      <c r="F21" s="77"/>
      <c r="G21" s="78"/>
      <c r="H21" s="67"/>
      <c r="I21" s="21"/>
    </row>
    <row r="22" spans="1:9" x14ac:dyDescent="0.2">
      <c r="A22" s="149"/>
      <c r="B22" s="4"/>
      <c r="C22" s="76"/>
      <c r="D22" s="77"/>
      <c r="E22" s="77"/>
      <c r="F22" s="77"/>
      <c r="G22" s="78"/>
      <c r="H22" s="67"/>
      <c r="I22" s="21"/>
    </row>
    <row r="23" spans="1:9" x14ac:dyDescent="0.2">
      <c r="A23" s="149"/>
      <c r="B23" s="4"/>
      <c r="C23" s="76"/>
      <c r="D23" s="77"/>
      <c r="E23" s="77"/>
      <c r="F23" s="77"/>
      <c r="G23" s="78"/>
      <c r="H23" s="67"/>
      <c r="I23" s="21"/>
    </row>
    <row r="24" spans="1:9" x14ac:dyDescent="0.2">
      <c r="A24" s="149"/>
      <c r="B24" s="4"/>
      <c r="C24" s="76"/>
      <c r="D24" s="77"/>
      <c r="E24" s="77"/>
      <c r="F24" s="77"/>
      <c r="G24" s="78"/>
      <c r="H24" s="67"/>
      <c r="I24" s="21"/>
    </row>
    <row r="25" spans="1:9" x14ac:dyDescent="0.2">
      <c r="A25" s="149"/>
      <c r="B25" s="4"/>
      <c r="C25" s="76"/>
      <c r="D25" s="77"/>
      <c r="E25" s="77"/>
      <c r="F25" s="77"/>
      <c r="G25" s="78"/>
      <c r="H25" s="67"/>
      <c r="I25" s="21"/>
    </row>
    <row r="26" spans="1:9" x14ac:dyDescent="0.2">
      <c r="A26" s="149"/>
      <c r="B26" s="4"/>
      <c r="C26" s="76"/>
      <c r="D26" s="77"/>
      <c r="E26" s="77"/>
      <c r="F26" s="77"/>
      <c r="G26" s="78"/>
      <c r="H26" s="67"/>
      <c r="I26" s="21"/>
    </row>
    <row r="27" spans="1:9" x14ac:dyDescent="0.2">
      <c r="A27" s="149"/>
      <c r="B27" s="4"/>
      <c r="C27" s="76"/>
      <c r="D27" s="77"/>
      <c r="E27" s="77"/>
      <c r="F27" s="77"/>
      <c r="G27" s="78"/>
      <c r="H27" s="67"/>
      <c r="I27" s="21"/>
    </row>
    <row r="28" spans="1:9" x14ac:dyDescent="0.2">
      <c r="A28" s="149"/>
      <c r="B28" s="4"/>
      <c r="C28" s="76"/>
      <c r="D28" s="77"/>
      <c r="E28" s="77"/>
      <c r="F28" s="77"/>
      <c r="G28" s="78"/>
      <c r="H28" s="67"/>
      <c r="I28" s="21"/>
    </row>
    <row r="29" spans="1:9" x14ac:dyDescent="0.2">
      <c r="A29" s="149"/>
      <c r="B29" s="4"/>
      <c r="C29" s="76"/>
      <c r="D29" s="77"/>
      <c r="E29" s="77"/>
      <c r="F29" s="77"/>
      <c r="G29" s="78"/>
      <c r="H29" s="67"/>
      <c r="I29" s="21"/>
    </row>
    <row r="30" spans="1:9" x14ac:dyDescent="0.2">
      <c r="A30" s="149"/>
      <c r="B30" s="4"/>
      <c r="C30" s="76"/>
      <c r="D30" s="77"/>
      <c r="E30" s="77"/>
      <c r="F30" s="77"/>
      <c r="G30" s="78"/>
      <c r="H30" s="67"/>
      <c r="I30" s="21"/>
    </row>
    <row r="31" spans="1:9" x14ac:dyDescent="0.2">
      <c r="A31" s="149"/>
      <c r="B31" s="4"/>
      <c r="C31" s="76"/>
      <c r="D31" s="77"/>
      <c r="E31" s="77"/>
      <c r="F31" s="77"/>
      <c r="G31" s="78"/>
      <c r="H31" s="67"/>
      <c r="I31" s="21"/>
    </row>
    <row r="32" spans="1:9" x14ac:dyDescent="0.2">
      <c r="A32" s="149"/>
      <c r="B32" s="4"/>
      <c r="C32" s="76"/>
      <c r="D32" s="77"/>
      <c r="E32" s="77"/>
      <c r="F32" s="77"/>
      <c r="G32" s="78"/>
      <c r="H32" s="67"/>
      <c r="I32" s="21"/>
    </row>
    <row r="33" spans="1:9" x14ac:dyDescent="0.2">
      <c r="A33" s="149"/>
      <c r="B33" s="4"/>
      <c r="C33" s="76"/>
      <c r="D33" s="77"/>
      <c r="E33" s="77"/>
      <c r="F33" s="77"/>
      <c r="G33" s="78"/>
      <c r="H33" s="67"/>
      <c r="I33" s="21"/>
    </row>
    <row r="34" spans="1:9" x14ac:dyDescent="0.2">
      <c r="A34" s="149"/>
      <c r="B34" s="4"/>
      <c r="C34" s="76"/>
      <c r="D34" s="77"/>
      <c r="E34" s="77"/>
      <c r="F34" s="77"/>
      <c r="G34" s="78"/>
      <c r="H34" s="67"/>
      <c r="I34" s="21"/>
    </row>
    <row r="35" spans="1:9" x14ac:dyDescent="0.2">
      <c r="A35" s="149"/>
      <c r="B35" s="4"/>
      <c r="C35" s="76"/>
      <c r="D35" s="77"/>
      <c r="E35" s="77"/>
      <c r="F35" s="77"/>
      <c r="G35" s="78"/>
      <c r="H35" s="67"/>
      <c r="I35" s="21"/>
    </row>
    <row r="36" spans="1:9" x14ac:dyDescent="0.2">
      <c r="A36" s="149"/>
      <c r="B36" s="4"/>
      <c r="C36" s="76"/>
      <c r="D36" s="77"/>
      <c r="E36" s="77"/>
      <c r="F36" s="77"/>
      <c r="G36" s="78"/>
      <c r="H36" s="67"/>
      <c r="I36" s="21"/>
    </row>
    <row r="37" spans="1:9" x14ac:dyDescent="0.2">
      <c r="A37" s="149"/>
      <c r="B37" s="4"/>
      <c r="C37" s="76"/>
      <c r="D37" s="77"/>
      <c r="E37" s="77"/>
      <c r="F37" s="77"/>
      <c r="G37" s="78"/>
      <c r="H37" s="67"/>
      <c r="I37" s="21"/>
    </row>
    <row r="38" spans="1:9" x14ac:dyDescent="0.2">
      <c r="A38" s="149"/>
      <c r="B38" s="4"/>
      <c r="C38" s="76"/>
      <c r="D38" s="77"/>
      <c r="E38" s="77"/>
      <c r="F38" s="77"/>
      <c r="G38" s="78"/>
      <c r="H38" s="67"/>
      <c r="I38" s="21"/>
    </row>
    <row r="39" spans="1:9" x14ac:dyDescent="0.2">
      <c r="A39" s="149"/>
      <c r="B39" s="4"/>
      <c r="C39" s="76"/>
      <c r="D39" s="77"/>
      <c r="E39" s="77"/>
      <c r="F39" s="77"/>
      <c r="G39" s="78"/>
      <c r="H39" s="67"/>
      <c r="I39" s="21"/>
    </row>
    <row r="40" spans="1:9" x14ac:dyDescent="0.2">
      <c r="A40" s="149"/>
      <c r="B40" s="4"/>
      <c r="C40" s="76"/>
      <c r="D40" s="77"/>
      <c r="E40" s="77"/>
      <c r="F40" s="77"/>
      <c r="G40" s="78"/>
      <c r="H40" s="67"/>
      <c r="I40" s="21"/>
    </row>
    <row r="41" spans="1:9" x14ac:dyDescent="0.2">
      <c r="A41" s="149"/>
      <c r="B41" s="4"/>
      <c r="C41" s="76"/>
      <c r="D41" s="77"/>
      <c r="E41" s="77"/>
      <c r="F41" s="77"/>
      <c r="G41" s="78"/>
      <c r="H41" s="67"/>
      <c r="I41" s="21"/>
    </row>
    <row r="42" spans="1:9" x14ac:dyDescent="0.2">
      <c r="A42" s="149"/>
      <c r="B42" s="4"/>
      <c r="C42" s="76"/>
      <c r="D42" s="77"/>
      <c r="E42" s="77"/>
      <c r="F42" s="77"/>
      <c r="G42" s="78"/>
      <c r="H42" s="67"/>
      <c r="I42" s="21"/>
    </row>
    <row r="43" spans="1:9" x14ac:dyDescent="0.2">
      <c r="A43" s="149"/>
      <c r="B43" s="4"/>
      <c r="C43" s="76"/>
      <c r="D43" s="77"/>
      <c r="E43" s="77"/>
      <c r="F43" s="77"/>
      <c r="G43" s="78"/>
      <c r="H43" s="67"/>
      <c r="I43" s="21"/>
    </row>
    <row r="44" spans="1:9" x14ac:dyDescent="0.2">
      <c r="A44" s="149"/>
      <c r="B44" s="4"/>
      <c r="C44" s="76"/>
      <c r="D44" s="77"/>
      <c r="E44" s="77"/>
      <c r="F44" s="77"/>
      <c r="G44" s="78"/>
      <c r="H44" s="67"/>
      <c r="I44" s="21"/>
    </row>
    <row r="45" spans="1:9" x14ac:dyDescent="0.2">
      <c r="A45" s="149"/>
      <c r="B45" s="4"/>
      <c r="C45" s="76"/>
      <c r="D45" s="77"/>
      <c r="E45" s="77"/>
      <c r="F45" s="77"/>
      <c r="G45" s="78"/>
      <c r="H45" s="67"/>
      <c r="I45" s="21"/>
    </row>
    <row r="46" spans="1:9" x14ac:dyDescent="0.2">
      <c r="A46" s="149"/>
      <c r="B46" s="4"/>
      <c r="C46" s="76"/>
      <c r="D46" s="77"/>
      <c r="E46" s="77"/>
      <c r="F46" s="77"/>
      <c r="G46" s="78"/>
      <c r="H46" s="67"/>
      <c r="I46" s="21"/>
    </row>
    <row r="47" spans="1:9" x14ac:dyDescent="0.2">
      <c r="A47" s="149"/>
      <c r="B47" s="4"/>
      <c r="C47" s="76"/>
      <c r="D47" s="77"/>
      <c r="E47" s="77"/>
      <c r="F47" s="77"/>
      <c r="G47" s="78"/>
      <c r="H47" s="67"/>
      <c r="I47" s="21"/>
    </row>
    <row r="48" spans="1:9" x14ac:dyDescent="0.2">
      <c r="A48" s="149"/>
      <c r="B48" s="4"/>
      <c r="C48" s="76"/>
      <c r="D48" s="77"/>
      <c r="E48" s="77"/>
      <c r="F48" s="77"/>
      <c r="G48" s="78"/>
      <c r="H48" s="67"/>
      <c r="I48" s="21"/>
    </row>
    <row r="49" spans="1:9" x14ac:dyDescent="0.2">
      <c r="A49" s="149"/>
      <c r="B49" s="4"/>
      <c r="C49" s="76"/>
      <c r="D49" s="77"/>
      <c r="E49" s="77"/>
      <c r="F49" s="77"/>
      <c r="G49" s="78"/>
      <c r="H49" s="67"/>
      <c r="I49" s="21"/>
    </row>
    <row r="50" spans="1:9" x14ac:dyDescent="0.2">
      <c r="A50" s="149"/>
      <c r="B50" s="4"/>
      <c r="C50" s="76"/>
      <c r="D50" s="77"/>
      <c r="E50" s="77"/>
      <c r="F50" s="77"/>
      <c r="G50" s="78"/>
      <c r="H50" s="67"/>
      <c r="I50" s="21"/>
    </row>
    <row r="51" spans="1:9" x14ac:dyDescent="0.2">
      <c r="A51" s="149"/>
      <c r="B51" s="4"/>
      <c r="C51" s="76"/>
      <c r="D51" s="77"/>
      <c r="E51" s="77"/>
      <c r="F51" s="77"/>
      <c r="G51" s="78"/>
      <c r="H51" s="67"/>
      <c r="I51" s="21"/>
    </row>
    <row r="52" spans="1:9" x14ac:dyDescent="0.2">
      <c r="A52" s="149"/>
      <c r="B52" s="4"/>
      <c r="C52" s="76"/>
      <c r="D52" s="77"/>
      <c r="E52" s="77"/>
      <c r="F52" s="77"/>
      <c r="G52" s="78"/>
      <c r="H52" s="67"/>
      <c r="I52" s="21"/>
    </row>
    <row r="53" spans="1:9" x14ac:dyDescent="0.2">
      <c r="A53" s="149"/>
      <c r="B53" s="4"/>
      <c r="C53" s="76"/>
      <c r="D53" s="77"/>
      <c r="E53" s="77"/>
      <c r="F53" s="77"/>
      <c r="G53" s="78"/>
      <c r="H53" s="67"/>
      <c r="I53" s="21"/>
    </row>
    <row r="54" spans="1:9" x14ac:dyDescent="0.2">
      <c r="A54" s="149"/>
      <c r="B54" s="4"/>
      <c r="C54" s="76"/>
      <c r="D54" s="77"/>
      <c r="E54" s="77"/>
      <c r="F54" s="77"/>
      <c r="G54" s="78"/>
      <c r="H54" s="67"/>
      <c r="I54" s="21"/>
    </row>
    <row r="55" spans="1:9" x14ac:dyDescent="0.2">
      <c r="A55" s="149"/>
      <c r="B55" s="4"/>
      <c r="C55" s="76"/>
      <c r="D55" s="77"/>
      <c r="E55" s="77"/>
      <c r="F55" s="77"/>
      <c r="G55" s="78"/>
      <c r="H55" s="67"/>
      <c r="I55" s="21"/>
    </row>
    <row r="56" spans="1:9" x14ac:dyDescent="0.2">
      <c r="A56" s="149"/>
      <c r="B56" s="4"/>
      <c r="C56" s="76"/>
      <c r="D56" s="77"/>
      <c r="E56" s="77"/>
      <c r="F56" s="77"/>
      <c r="G56" s="78"/>
      <c r="H56" s="67"/>
      <c r="I56" s="21"/>
    </row>
    <row r="57" spans="1:9" x14ac:dyDescent="0.2">
      <c r="A57" s="149"/>
      <c r="B57" s="4"/>
      <c r="C57" s="76"/>
      <c r="D57" s="77"/>
      <c r="E57" s="77"/>
      <c r="F57" s="77"/>
      <c r="G57" s="78"/>
      <c r="H57" s="67"/>
      <c r="I57" s="21"/>
    </row>
    <row r="58" spans="1:9" x14ac:dyDescent="0.2">
      <c r="A58" s="149"/>
      <c r="B58" s="4"/>
      <c r="C58" s="76"/>
      <c r="D58" s="77"/>
      <c r="E58" s="77"/>
      <c r="F58" s="77"/>
      <c r="G58" s="78"/>
      <c r="H58" s="67"/>
      <c r="I58" s="21"/>
    </row>
    <row r="59" spans="1:9" x14ac:dyDescent="0.2">
      <c r="A59" s="149"/>
      <c r="B59" s="4"/>
      <c r="C59" s="76"/>
      <c r="D59" s="77"/>
      <c r="E59" s="77"/>
      <c r="F59" s="77"/>
      <c r="G59" s="78"/>
      <c r="H59" s="67"/>
      <c r="I59" s="21"/>
    </row>
    <row r="60" spans="1:9" x14ac:dyDescent="0.2">
      <c r="A60" s="149"/>
      <c r="B60" s="4"/>
      <c r="C60" s="76"/>
      <c r="D60" s="77"/>
      <c r="E60" s="77"/>
      <c r="F60" s="77"/>
      <c r="G60" s="78"/>
      <c r="H60" s="67"/>
      <c r="I60" s="21"/>
    </row>
    <row r="61" spans="1:9" x14ac:dyDescent="0.2">
      <c r="A61" s="149"/>
      <c r="B61" s="4"/>
      <c r="C61" s="76"/>
      <c r="D61" s="77"/>
      <c r="E61" s="77"/>
      <c r="F61" s="77"/>
      <c r="G61" s="78"/>
      <c r="H61" s="67"/>
      <c r="I61" s="21"/>
    </row>
    <row r="62" spans="1:9" x14ac:dyDescent="0.2">
      <c r="A62" s="149"/>
      <c r="B62" s="4"/>
      <c r="C62" s="76"/>
      <c r="D62" s="77"/>
      <c r="E62" s="77"/>
      <c r="F62" s="77"/>
      <c r="G62" s="78"/>
      <c r="H62" s="67"/>
      <c r="I62" s="21"/>
    </row>
    <row r="63" spans="1:9" x14ac:dyDescent="0.2">
      <c r="A63" s="149"/>
      <c r="B63" s="4"/>
      <c r="C63" s="76"/>
      <c r="D63" s="77"/>
      <c r="E63" s="77"/>
      <c r="F63" s="77"/>
      <c r="G63" s="78"/>
      <c r="H63" s="67"/>
      <c r="I63" s="21"/>
    </row>
    <row r="64" spans="1:9" x14ac:dyDescent="0.2">
      <c r="A64" s="149"/>
      <c r="B64" s="4"/>
      <c r="C64" s="76"/>
      <c r="D64" s="77"/>
      <c r="E64" s="77"/>
      <c r="F64" s="77"/>
      <c r="G64" s="78"/>
      <c r="H64" s="67"/>
      <c r="I64" s="21"/>
    </row>
    <row r="65" spans="1:9" x14ac:dyDescent="0.2">
      <c r="A65" s="149"/>
      <c r="B65" s="4"/>
      <c r="C65" s="76"/>
      <c r="D65" s="77"/>
      <c r="E65" s="77"/>
      <c r="F65" s="77"/>
      <c r="G65" s="78"/>
      <c r="H65" s="67"/>
      <c r="I65" s="21"/>
    </row>
    <row r="66" spans="1:9" x14ac:dyDescent="0.2">
      <c r="A66" s="149"/>
      <c r="B66" s="4"/>
      <c r="C66" s="76"/>
      <c r="D66" s="77"/>
      <c r="E66" s="77"/>
      <c r="F66" s="77"/>
      <c r="G66" s="78"/>
      <c r="H66" s="67"/>
      <c r="I66" s="21"/>
    </row>
    <row r="67" spans="1:9" x14ac:dyDescent="0.2">
      <c r="A67" s="149"/>
      <c r="B67" s="4"/>
      <c r="C67" s="76"/>
      <c r="D67" s="77"/>
      <c r="E67" s="77"/>
      <c r="F67" s="77"/>
      <c r="G67" s="78"/>
      <c r="H67" s="67"/>
      <c r="I67" s="21"/>
    </row>
    <row r="68" spans="1:9" x14ac:dyDescent="0.2">
      <c r="A68" s="149"/>
      <c r="B68" s="4"/>
      <c r="C68" s="76"/>
      <c r="D68" s="77"/>
      <c r="E68" s="77"/>
      <c r="F68" s="77"/>
      <c r="G68" s="78"/>
      <c r="H68" s="67"/>
      <c r="I68" s="21"/>
    </row>
    <row r="69" spans="1:9" x14ac:dyDescent="0.2">
      <c r="A69" s="149"/>
      <c r="B69" s="4"/>
      <c r="C69" s="76"/>
      <c r="D69" s="77"/>
      <c r="E69" s="77"/>
      <c r="F69" s="77"/>
      <c r="G69" s="78"/>
      <c r="H69" s="67"/>
      <c r="I69" s="21"/>
    </row>
    <row r="70" spans="1:9" x14ac:dyDescent="0.2">
      <c r="A70" s="149"/>
      <c r="B70" s="4"/>
      <c r="C70" s="76"/>
      <c r="D70" s="77"/>
      <c r="E70" s="77"/>
      <c r="F70" s="77"/>
      <c r="G70" s="78"/>
      <c r="H70" s="67"/>
      <c r="I70" s="21"/>
    </row>
    <row r="71" spans="1:9" x14ac:dyDescent="0.2">
      <c r="A71" s="149"/>
      <c r="B71" s="4"/>
      <c r="C71" s="76"/>
      <c r="D71" s="77"/>
      <c r="E71" s="77"/>
      <c r="F71" s="77"/>
      <c r="G71" s="78"/>
      <c r="H71" s="67"/>
      <c r="I71" s="21"/>
    </row>
    <row r="72" spans="1:9" x14ac:dyDescent="0.2">
      <c r="A72" s="149"/>
      <c r="B72" s="4"/>
      <c r="C72" s="76"/>
      <c r="D72" s="77"/>
      <c r="E72" s="77"/>
      <c r="F72" s="77"/>
      <c r="G72" s="78"/>
      <c r="H72" s="67"/>
      <c r="I72" s="21"/>
    </row>
    <row r="73" spans="1:9" x14ac:dyDescent="0.2">
      <c r="A73" s="149"/>
      <c r="B73" s="4"/>
      <c r="C73" s="76"/>
      <c r="D73" s="77"/>
      <c r="E73" s="77"/>
      <c r="F73" s="77"/>
      <c r="G73" s="78"/>
      <c r="H73" s="67"/>
      <c r="I73" s="21"/>
    </row>
    <row r="74" spans="1:9" x14ac:dyDescent="0.2">
      <c r="A74" s="149"/>
      <c r="B74" s="4"/>
      <c r="C74" s="76"/>
      <c r="D74" s="77"/>
      <c r="E74" s="77"/>
      <c r="F74" s="77"/>
      <c r="G74" s="78"/>
      <c r="H74" s="67"/>
      <c r="I74" s="21"/>
    </row>
    <row r="75" spans="1:9" x14ac:dyDescent="0.2">
      <c r="A75" s="149"/>
      <c r="B75" s="4"/>
      <c r="C75" s="76"/>
      <c r="D75" s="77"/>
      <c r="E75" s="77"/>
      <c r="F75" s="77"/>
      <c r="G75" s="78"/>
      <c r="H75" s="67"/>
      <c r="I75" s="21"/>
    </row>
    <row r="76" spans="1:9" x14ac:dyDescent="0.2">
      <c r="A76" s="149"/>
      <c r="B76" s="4"/>
      <c r="C76" s="76"/>
      <c r="D76" s="77"/>
      <c r="E76" s="77"/>
      <c r="F76" s="77"/>
      <c r="G76" s="78"/>
      <c r="H76" s="67"/>
      <c r="I76" s="21"/>
    </row>
    <row r="77" spans="1:9" x14ac:dyDescent="0.2">
      <c r="A77" s="149"/>
      <c r="B77" s="4"/>
      <c r="C77" s="76"/>
      <c r="D77" s="77"/>
      <c r="E77" s="77"/>
      <c r="F77" s="77"/>
      <c r="G77" s="78"/>
      <c r="H77" s="67"/>
      <c r="I77" s="21"/>
    </row>
    <row r="78" spans="1:9" x14ac:dyDescent="0.2">
      <c r="A78" s="149"/>
      <c r="B78" s="4"/>
      <c r="C78" s="76"/>
      <c r="D78" s="77"/>
      <c r="E78" s="77"/>
      <c r="F78" s="77"/>
      <c r="G78" s="78"/>
      <c r="H78" s="67"/>
      <c r="I78" s="21"/>
    </row>
    <row r="79" spans="1:9" x14ac:dyDescent="0.2">
      <c r="A79" s="149"/>
      <c r="B79" s="4"/>
      <c r="C79" s="76"/>
      <c r="D79" s="77"/>
      <c r="E79" s="77"/>
      <c r="F79" s="77"/>
      <c r="G79" s="78"/>
      <c r="H79" s="67"/>
      <c r="I79" s="21"/>
    </row>
    <row r="80" spans="1:9" x14ac:dyDescent="0.2">
      <c r="A80" s="149"/>
      <c r="B80" s="4"/>
      <c r="C80" s="76"/>
      <c r="D80" s="77"/>
      <c r="E80" s="77"/>
      <c r="F80" s="77"/>
      <c r="G80" s="78"/>
      <c r="H80" s="67"/>
      <c r="I80" s="21"/>
    </row>
    <row r="81" spans="1:9" x14ac:dyDescent="0.2">
      <c r="A81" s="149"/>
      <c r="B81" s="4"/>
      <c r="C81" s="76"/>
      <c r="D81" s="77"/>
      <c r="E81" s="77"/>
      <c r="F81" s="77"/>
      <c r="G81" s="78"/>
      <c r="H81" s="67"/>
      <c r="I81" s="21"/>
    </row>
    <row r="82" spans="1:9" x14ac:dyDescent="0.2">
      <c r="A82" s="149"/>
      <c r="B82" s="4"/>
      <c r="C82" s="76"/>
      <c r="D82" s="77"/>
      <c r="E82" s="77"/>
      <c r="F82" s="77"/>
      <c r="G82" s="78"/>
      <c r="H82" s="67"/>
      <c r="I82" s="21"/>
    </row>
    <row r="83" spans="1:9" x14ac:dyDescent="0.2">
      <c r="A83" s="149"/>
      <c r="B83" s="4"/>
      <c r="C83" s="76"/>
      <c r="D83" s="77"/>
      <c r="E83" s="77"/>
      <c r="F83" s="77"/>
      <c r="G83" s="78"/>
      <c r="H83" s="67"/>
      <c r="I83" s="21"/>
    </row>
    <row r="84" spans="1:9" x14ac:dyDescent="0.2">
      <c r="A84" s="149"/>
      <c r="B84" s="4"/>
      <c r="C84" s="76"/>
      <c r="D84" s="77"/>
      <c r="E84" s="77"/>
      <c r="F84" s="77"/>
      <c r="G84" s="78"/>
      <c r="H84" s="67"/>
      <c r="I84" s="21"/>
    </row>
    <row r="85" spans="1:9" x14ac:dyDescent="0.2">
      <c r="A85" s="149"/>
      <c r="B85" s="4"/>
      <c r="C85" s="76"/>
      <c r="D85" s="77"/>
      <c r="E85" s="77"/>
      <c r="F85" s="77"/>
      <c r="G85" s="78"/>
      <c r="H85" s="67"/>
      <c r="I85" s="21"/>
    </row>
    <row r="86" spans="1:9" x14ac:dyDescent="0.2">
      <c r="A86" s="149"/>
      <c r="B86" s="4"/>
      <c r="C86" s="76"/>
      <c r="D86" s="77"/>
      <c r="E86" s="77"/>
      <c r="F86" s="77"/>
      <c r="G86" s="78"/>
      <c r="H86" s="67"/>
      <c r="I86" s="21"/>
    </row>
    <row r="87" spans="1:9" x14ac:dyDescent="0.2">
      <c r="A87" s="149"/>
      <c r="B87" s="4"/>
      <c r="C87" s="76"/>
      <c r="D87" s="77"/>
      <c r="E87" s="77"/>
      <c r="F87" s="77"/>
      <c r="G87" s="78"/>
      <c r="H87" s="67"/>
      <c r="I87" s="21"/>
    </row>
    <row r="88" spans="1:9" x14ac:dyDescent="0.2">
      <c r="A88" s="149"/>
      <c r="B88" s="4"/>
      <c r="C88" s="76"/>
      <c r="D88" s="77"/>
      <c r="E88" s="77"/>
      <c r="F88" s="77"/>
      <c r="G88" s="78"/>
      <c r="H88" s="67"/>
      <c r="I88" s="21"/>
    </row>
    <row r="89" spans="1:9" x14ac:dyDescent="0.2">
      <c r="A89" s="149"/>
      <c r="B89" s="4"/>
      <c r="C89" s="76"/>
      <c r="D89" s="77"/>
      <c r="E89" s="77"/>
      <c r="F89" s="77"/>
      <c r="G89" s="78"/>
      <c r="H89" s="67"/>
      <c r="I89" s="21"/>
    </row>
    <row r="90" spans="1:9" x14ac:dyDescent="0.2">
      <c r="A90" s="149"/>
      <c r="B90" s="4"/>
      <c r="C90" s="76"/>
      <c r="D90" s="77"/>
      <c r="E90" s="77"/>
      <c r="F90" s="77"/>
      <c r="G90" s="78"/>
      <c r="H90" s="67"/>
      <c r="I90" s="21"/>
    </row>
    <row r="91" spans="1:9" x14ac:dyDescent="0.2">
      <c r="A91" s="149"/>
      <c r="B91" s="4"/>
      <c r="C91" s="76"/>
      <c r="D91" s="77"/>
      <c r="E91" s="77"/>
      <c r="F91" s="77"/>
      <c r="G91" s="78"/>
      <c r="H91" s="67"/>
      <c r="I91" s="21"/>
    </row>
    <row r="92" spans="1:9" x14ac:dyDescent="0.2">
      <c r="A92" s="149"/>
      <c r="B92" s="4"/>
      <c r="C92" s="76"/>
      <c r="D92" s="77"/>
      <c r="E92" s="77"/>
      <c r="F92" s="77"/>
      <c r="G92" s="78"/>
      <c r="H92" s="67"/>
      <c r="I92" s="21"/>
    </row>
    <row r="93" spans="1:9" x14ac:dyDescent="0.2">
      <c r="A93" s="149"/>
      <c r="B93" s="4"/>
      <c r="C93" s="76"/>
      <c r="D93" s="77"/>
      <c r="E93" s="77"/>
      <c r="F93" s="77"/>
      <c r="G93" s="78"/>
      <c r="H93" s="67"/>
      <c r="I93" s="21"/>
    </row>
    <row r="94" spans="1:9" x14ac:dyDescent="0.2">
      <c r="A94" s="149"/>
      <c r="B94" s="4"/>
      <c r="C94" s="76"/>
      <c r="D94" s="77"/>
      <c r="E94" s="77"/>
      <c r="F94" s="77"/>
      <c r="G94" s="78"/>
      <c r="H94" s="67"/>
      <c r="I94" s="21"/>
    </row>
    <row r="95" spans="1:9" x14ac:dyDescent="0.2">
      <c r="A95" s="149"/>
      <c r="B95" s="4"/>
      <c r="C95" s="76"/>
      <c r="D95" s="77"/>
      <c r="E95" s="77"/>
      <c r="F95" s="77"/>
      <c r="G95" s="78"/>
      <c r="H95" s="67"/>
      <c r="I95" s="21"/>
    </row>
    <row r="96" spans="1:9" x14ac:dyDescent="0.2">
      <c r="A96" s="149"/>
      <c r="B96" s="4"/>
      <c r="C96" s="76"/>
      <c r="D96" s="77"/>
      <c r="E96" s="77"/>
      <c r="F96" s="77"/>
      <c r="G96" s="78"/>
      <c r="H96" s="67"/>
      <c r="I96" s="21"/>
    </row>
    <row r="97" spans="1:9" x14ac:dyDescent="0.2">
      <c r="A97" s="149"/>
      <c r="B97" s="4"/>
      <c r="C97" s="96"/>
      <c r="D97" s="97"/>
      <c r="E97" s="97"/>
      <c r="F97" s="97"/>
      <c r="G97" s="98"/>
      <c r="H97" s="67"/>
      <c r="I97" s="21"/>
    </row>
    <row r="98" spans="1:9" x14ac:dyDescent="0.2">
      <c r="A98" s="154"/>
      <c r="B98" s="154"/>
      <c r="C98" s="154"/>
      <c r="D98" s="154"/>
      <c r="E98" s="155"/>
      <c r="F98" s="156"/>
      <c r="G98" s="154"/>
      <c r="H98" s="156"/>
      <c r="I98" s="154"/>
    </row>
    <row r="103" spans="1:9" hidden="1" x14ac:dyDescent="0.2">
      <c r="C103" s="45"/>
    </row>
  </sheetData>
  <sheetProtection algorithmName="SHA-512" hashValue="nmW0/o7998omfPvb3PMbXTESl5g+tgTIRziRS+y5Li42a2qov2Sssh8prEd+BcGKE3SAj6TMaAkFEBJk/tjqug==" saltValue="uIpsdyWE/3LE8J0OtSQvpQ==" spinCount="100000" sheet="1" formatColumns="0" formatRows="0"/>
  <mergeCells count="4">
    <mergeCell ref="A1:I1"/>
    <mergeCell ref="A2:I2"/>
    <mergeCell ref="A3:E3"/>
    <mergeCell ref="F3:G3"/>
  </mergeCells>
  <dataValidations count="2">
    <dataValidation type="list" allowBlank="1" showInputMessage="1" showErrorMessage="1" sqref="A5:A97" xr:uid="{571F2EF9-F499-4451-A5D7-6F21140D08AB}">
      <formula1>Kostnadsbärare</formula1>
    </dataValidation>
    <dataValidation type="list" allowBlank="1" showInputMessage="1" showErrorMessage="1" errorTitle="Välj ett av alternativen" error="Tryck på avbryt-knappen,_x000a_välj därefter ett av alternativen_x000a_i rulllistan." sqref="B5:B97" xr:uid="{1448EB38-8F3A-460D-8E3A-94C7FF8A52F5}">
      <formula1>Kostnadsslag_Genomförandefas</formula1>
    </dataValidation>
  </dataValidations>
  <pageMargins left="0.7" right="0.7" top="0.75" bottom="0.75" header="0.3" footer="0.3"/>
  <pageSetup paperSize="9" scale="62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FE68D-EC29-47A6-BAD4-A5D06EF420EA}">
          <x14:formula1>
            <xm:f>Data!$S$1:$S$3</xm:f>
          </x14:formula1>
          <xm:sqref>I5:I97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762D9-0B57-4B9A-94F1-D707689F1E5C}">
  <sheetPr>
    <pageSetUpPr fitToPage="1"/>
  </sheetPr>
  <dimension ref="A1:U98"/>
  <sheetViews>
    <sheetView zoomScaleNormal="100" workbookViewId="0">
      <selection activeCell="A4" sqref="A4:I98"/>
    </sheetView>
  </sheetViews>
  <sheetFormatPr baseColWidth="10" defaultColWidth="0" defaultRowHeight="15" zeroHeight="1" x14ac:dyDescent="0.2"/>
  <cols>
    <col min="1" max="1" width="23.5" style="2" customWidth="1"/>
    <col min="2" max="2" width="20.33203125" style="2" customWidth="1"/>
    <col min="3" max="3" width="40.33203125" style="2" customWidth="1"/>
    <col min="4" max="4" width="56.5" style="2" customWidth="1"/>
    <col min="5" max="5" width="19.6640625" style="6" hidden="1" customWidth="1"/>
    <col min="6" max="6" width="17.5" style="6" bestFit="1" customWidth="1"/>
    <col min="7" max="7" width="14.83203125" style="6" customWidth="1"/>
    <col min="8" max="8" width="12.5" style="2" customWidth="1"/>
    <col min="9" max="9" width="28.5" style="2" customWidth="1"/>
    <col min="10" max="10" width="12" style="2" hidden="1"/>
    <col min="11" max="11" width="9.33203125" style="2" hidden="1"/>
    <col min="12" max="12" width="13" style="2" hidden="1"/>
    <col min="13" max="13" width="24.6640625" style="2" hidden="1"/>
    <col min="14" max="14" width="8.6640625" style="2" hidden="1"/>
    <col min="15" max="15" width="38.5" style="2" hidden="1"/>
    <col min="16" max="16" width="24" style="2" hidden="1"/>
    <col min="17" max="17" width="32" style="2" hidden="1"/>
    <col min="18" max="18" width="8.6640625" style="2" hidden="1"/>
    <col min="19" max="19" width="13.5" style="2" hidden="1"/>
    <col min="20" max="20" width="10.33203125" style="2" hidden="1"/>
    <col min="21" max="21" width="14.6640625" style="2" hidden="1"/>
    <col min="22" max="16384" width="8.6640625" style="2" hidden="1"/>
  </cols>
  <sheetData>
    <row r="1" spans="1:9" ht="52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</row>
    <row r="2" spans="1:9" x14ac:dyDescent="0.2">
      <c r="A2" s="159" t="s">
        <v>243</v>
      </c>
      <c r="B2" s="159"/>
      <c r="C2" s="159"/>
      <c r="D2" s="159"/>
      <c r="E2" s="159"/>
      <c r="F2" s="159"/>
      <c r="G2" s="159"/>
      <c r="H2" s="159"/>
      <c r="I2" s="159"/>
    </row>
    <row r="3" spans="1:9" x14ac:dyDescent="0.2">
      <c r="A3" s="158"/>
      <c r="B3" s="158"/>
      <c r="C3" s="163"/>
      <c r="D3" s="102" t="s">
        <v>43</v>
      </c>
      <c r="E3" s="103"/>
      <c r="F3" s="104"/>
      <c r="G3" s="42"/>
      <c r="H3" s="43">
        <f>SUM(H5:H97)</f>
        <v>0</v>
      </c>
    </row>
    <row r="4" spans="1:9" x14ac:dyDescent="0.2">
      <c r="A4" s="141" t="s">
        <v>59</v>
      </c>
      <c r="B4" s="142" t="s">
        <v>60</v>
      </c>
      <c r="C4" s="142" t="s">
        <v>62</v>
      </c>
      <c r="D4" s="142" t="s">
        <v>61</v>
      </c>
      <c r="E4" s="142" t="s">
        <v>11</v>
      </c>
      <c r="F4" s="142" t="s">
        <v>58</v>
      </c>
      <c r="G4" s="142" t="s">
        <v>30</v>
      </c>
      <c r="H4" s="143" t="s">
        <v>0</v>
      </c>
      <c r="I4" s="144" t="s">
        <v>165</v>
      </c>
    </row>
    <row r="5" spans="1:9" x14ac:dyDescent="0.2">
      <c r="A5" s="140"/>
      <c r="B5" s="21"/>
      <c r="C5" s="21"/>
      <c r="D5" s="3"/>
      <c r="E5" s="41" t="str">
        <f>IFERROR(VLOOKUP(D5,Data!K:L,VLOOKUP('Generella inställningar'!$B$3,Data!A:B,2,FALSE),FALSE)*(1+'Generella inställningar'!$B$5),"")</f>
        <v/>
      </c>
      <c r="F5" s="30"/>
      <c r="G5" s="30"/>
      <c r="H5" s="44" t="str">
        <f>IFERROR(ROUND(E5*F5*G5*1720/12/100,0),"")</f>
        <v/>
      </c>
      <c r="I5" s="66"/>
    </row>
    <row r="6" spans="1:9" x14ac:dyDescent="0.2">
      <c r="A6" s="140"/>
      <c r="B6" s="21"/>
      <c r="C6" s="21"/>
      <c r="D6" s="3"/>
      <c r="E6" s="41" t="str">
        <f>IFERROR(VLOOKUP(D6,Data!K:L,VLOOKUP('Generella inställningar'!$B$3,Data!A:B,2,FALSE),FALSE)*(1+'Generella inställningar'!$B$5),"")</f>
        <v/>
      </c>
      <c r="F6" s="30"/>
      <c r="G6" s="30"/>
      <c r="H6" s="44" t="str">
        <f t="shared" ref="H6" si="0">IFERROR(ROUND(E6*F6*G6*1720/12/100,0),"")</f>
        <v/>
      </c>
      <c r="I6" s="66"/>
    </row>
    <row r="7" spans="1:9" x14ac:dyDescent="0.2">
      <c r="A7" s="140"/>
      <c r="B7" s="21"/>
      <c r="C7" s="21"/>
      <c r="D7" s="3"/>
      <c r="E7" s="41" t="str">
        <f>IFERROR(VLOOKUP(D7,Data!K:L,VLOOKUP('Generella inställningar'!$B$3,Data!A:B,2,FALSE),FALSE)*(1+'Generella inställningar'!$B$5),"")</f>
        <v/>
      </c>
      <c r="F7" s="30"/>
      <c r="G7" s="30"/>
      <c r="H7" s="44" t="str">
        <f t="shared" ref="H7:H70" si="1">IFERROR(ROUND(E7*F7*G7*1720/12/100,0),"")</f>
        <v/>
      </c>
      <c r="I7" s="66"/>
    </row>
    <row r="8" spans="1:9" x14ac:dyDescent="0.2">
      <c r="A8" s="140"/>
      <c r="B8" s="21"/>
      <c r="C8" s="21"/>
      <c r="D8" s="3"/>
      <c r="E8" s="41" t="str">
        <f>IFERROR(VLOOKUP(D8,Data!K:L,VLOOKUP('Generella inställningar'!$B$3,Data!A:B,2,FALSE),FALSE)*(1+'Generella inställningar'!$B$5),"")</f>
        <v/>
      </c>
      <c r="F8" s="30"/>
      <c r="G8" s="30"/>
      <c r="H8" s="44" t="str">
        <f t="shared" si="1"/>
        <v/>
      </c>
      <c r="I8" s="66"/>
    </row>
    <row r="9" spans="1:9" x14ac:dyDescent="0.2">
      <c r="A9" s="140"/>
      <c r="B9" s="21"/>
      <c r="C9" s="21"/>
      <c r="D9" s="3"/>
      <c r="E9" s="41" t="str">
        <f>IFERROR(VLOOKUP(D9,Data!K:L,VLOOKUP('Generella inställningar'!$B$3,Data!A:B,2,FALSE),FALSE)*(1+'Generella inställningar'!$B$5),"")</f>
        <v/>
      </c>
      <c r="F9" s="30"/>
      <c r="G9" s="30"/>
      <c r="H9" s="44" t="str">
        <f t="shared" si="1"/>
        <v/>
      </c>
      <c r="I9" s="66"/>
    </row>
    <row r="10" spans="1:9" x14ac:dyDescent="0.2">
      <c r="A10" s="140"/>
      <c r="B10" s="21"/>
      <c r="C10" s="21"/>
      <c r="D10" s="3"/>
      <c r="E10" s="41" t="str">
        <f>IFERROR(VLOOKUP(D10,Data!K:L,VLOOKUP('Generella inställningar'!$B$3,Data!A:B,2,FALSE),FALSE)*(1+'Generella inställningar'!$B$5),"")</f>
        <v/>
      </c>
      <c r="F10" s="30"/>
      <c r="G10" s="30"/>
      <c r="H10" s="44" t="str">
        <f t="shared" si="1"/>
        <v/>
      </c>
      <c r="I10" s="66"/>
    </row>
    <row r="11" spans="1:9" x14ac:dyDescent="0.2">
      <c r="A11" s="140"/>
      <c r="B11" s="21"/>
      <c r="C11" s="21"/>
      <c r="D11" s="3"/>
      <c r="E11" s="41" t="str">
        <f>IFERROR(VLOOKUP(D11,Data!K:L,VLOOKUP('Generella inställningar'!$B$3,Data!A:B,2,FALSE),FALSE)*(1+'Generella inställningar'!$B$5),"")</f>
        <v/>
      </c>
      <c r="F11" s="30"/>
      <c r="G11" s="30"/>
      <c r="H11" s="44" t="str">
        <f t="shared" si="1"/>
        <v/>
      </c>
      <c r="I11" s="66"/>
    </row>
    <row r="12" spans="1:9" x14ac:dyDescent="0.2">
      <c r="A12" s="140"/>
      <c r="B12" s="21"/>
      <c r="C12" s="21"/>
      <c r="D12" s="3"/>
      <c r="E12" s="41" t="str">
        <f>IFERROR(VLOOKUP(D12,Data!K:L,VLOOKUP('Generella inställningar'!$B$3,Data!A:B,2,FALSE),FALSE)*(1+'Generella inställningar'!$B$5),"")</f>
        <v/>
      </c>
      <c r="F12" s="30"/>
      <c r="G12" s="30"/>
      <c r="H12" s="44" t="str">
        <f t="shared" si="1"/>
        <v/>
      </c>
      <c r="I12" s="66"/>
    </row>
    <row r="13" spans="1:9" x14ac:dyDescent="0.2">
      <c r="A13" s="140"/>
      <c r="B13" s="21"/>
      <c r="C13" s="21"/>
      <c r="D13" s="3"/>
      <c r="E13" s="41" t="str">
        <f>IFERROR(VLOOKUP(D13,Data!K:L,VLOOKUP('Generella inställningar'!$B$3,Data!A:B,2,FALSE),FALSE)*(1+'Generella inställningar'!$B$5),"")</f>
        <v/>
      </c>
      <c r="F13" s="30"/>
      <c r="G13" s="30"/>
      <c r="H13" s="44" t="str">
        <f t="shared" si="1"/>
        <v/>
      </c>
      <c r="I13" s="66"/>
    </row>
    <row r="14" spans="1:9" x14ac:dyDescent="0.2">
      <c r="A14" s="140"/>
      <c r="B14" s="21"/>
      <c r="C14" s="21"/>
      <c r="D14" s="3"/>
      <c r="E14" s="41" t="str">
        <f>IFERROR(VLOOKUP(D14,Data!K:L,VLOOKUP('Generella inställningar'!$B$3,Data!A:B,2,FALSE),FALSE)*(1+'Generella inställningar'!$B$5),"")</f>
        <v/>
      </c>
      <c r="F14" s="30"/>
      <c r="G14" s="30"/>
      <c r="H14" s="44" t="str">
        <f t="shared" si="1"/>
        <v/>
      </c>
      <c r="I14" s="66"/>
    </row>
    <row r="15" spans="1:9" x14ac:dyDescent="0.2">
      <c r="A15" s="140"/>
      <c r="B15" s="21"/>
      <c r="C15" s="21"/>
      <c r="D15" s="3"/>
      <c r="E15" s="41" t="str">
        <f>IFERROR(VLOOKUP(D15,Data!K:L,VLOOKUP('Generella inställningar'!$B$3,Data!A:B,2,FALSE),FALSE)*(1+'Generella inställningar'!$B$5),"")</f>
        <v/>
      </c>
      <c r="F15" s="30"/>
      <c r="G15" s="30"/>
      <c r="H15" s="44" t="str">
        <f t="shared" si="1"/>
        <v/>
      </c>
      <c r="I15" s="66"/>
    </row>
    <row r="16" spans="1:9" x14ac:dyDescent="0.2">
      <c r="A16" s="140"/>
      <c r="B16" s="21"/>
      <c r="C16" s="21"/>
      <c r="D16" s="3"/>
      <c r="E16" s="41" t="str">
        <f>IFERROR(VLOOKUP(D16,Data!K:L,VLOOKUP('Generella inställningar'!$B$3,Data!A:B,2,FALSE),FALSE)*(1+'Generella inställningar'!$B$5),"")</f>
        <v/>
      </c>
      <c r="F16" s="30"/>
      <c r="G16" s="30"/>
      <c r="H16" s="44" t="str">
        <f t="shared" si="1"/>
        <v/>
      </c>
      <c r="I16" s="66"/>
    </row>
    <row r="17" spans="1:9" x14ac:dyDescent="0.2">
      <c r="A17" s="140"/>
      <c r="B17" s="21"/>
      <c r="C17" s="21"/>
      <c r="D17" s="3"/>
      <c r="E17" s="41" t="str">
        <f>IFERROR(VLOOKUP(D17,Data!K:L,VLOOKUP('Generella inställningar'!$B$3,Data!A:B,2,FALSE),FALSE)*(1+'Generella inställningar'!$B$5),"")</f>
        <v/>
      </c>
      <c r="F17" s="30"/>
      <c r="G17" s="30"/>
      <c r="H17" s="44" t="str">
        <f t="shared" si="1"/>
        <v/>
      </c>
      <c r="I17" s="66"/>
    </row>
    <row r="18" spans="1:9" x14ac:dyDescent="0.2">
      <c r="A18" s="140"/>
      <c r="B18" s="21"/>
      <c r="C18" s="21"/>
      <c r="D18" s="3"/>
      <c r="E18" s="41" t="str">
        <f>IFERROR(VLOOKUP(D18,Data!K:L,VLOOKUP('Generella inställningar'!$B$3,Data!A:B,2,FALSE),FALSE)*(1+'Generella inställningar'!$B$5),"")</f>
        <v/>
      </c>
      <c r="F18" s="30"/>
      <c r="G18" s="30"/>
      <c r="H18" s="44" t="str">
        <f t="shared" si="1"/>
        <v/>
      </c>
      <c r="I18" s="66"/>
    </row>
    <row r="19" spans="1:9" x14ac:dyDescent="0.2">
      <c r="A19" s="140"/>
      <c r="B19" s="21"/>
      <c r="C19" s="21"/>
      <c r="D19" s="3"/>
      <c r="E19" s="41" t="str">
        <f>IFERROR(VLOOKUP(D19,Data!K:L,VLOOKUP('Generella inställningar'!$B$3,Data!A:B,2,FALSE),FALSE)*(1+'Generella inställningar'!$B$5),"")</f>
        <v/>
      </c>
      <c r="F19" s="30"/>
      <c r="G19" s="30"/>
      <c r="H19" s="44" t="str">
        <f t="shared" si="1"/>
        <v/>
      </c>
      <c r="I19" s="66"/>
    </row>
    <row r="20" spans="1:9" x14ac:dyDescent="0.2">
      <c r="A20" s="140"/>
      <c r="B20" s="21"/>
      <c r="C20" s="21"/>
      <c r="D20" s="3"/>
      <c r="E20" s="41" t="str">
        <f>IFERROR(VLOOKUP(D20,Data!K:L,VLOOKUP('Generella inställningar'!$B$3,Data!A:B,2,FALSE),FALSE)*(1+'Generella inställningar'!$B$5),"")</f>
        <v/>
      </c>
      <c r="F20" s="30"/>
      <c r="G20" s="30"/>
      <c r="H20" s="44" t="str">
        <f t="shared" si="1"/>
        <v/>
      </c>
      <c r="I20" s="66"/>
    </row>
    <row r="21" spans="1:9" x14ac:dyDescent="0.2">
      <c r="A21" s="140"/>
      <c r="B21" s="21"/>
      <c r="C21" s="21"/>
      <c r="D21" s="3"/>
      <c r="E21" s="41" t="str">
        <f>IFERROR(VLOOKUP(D21,Data!K:L,VLOOKUP('Generella inställningar'!$B$3,Data!A:B,2,FALSE),FALSE)*(1+'Generella inställningar'!$B$5),"")</f>
        <v/>
      </c>
      <c r="F21" s="30"/>
      <c r="G21" s="30"/>
      <c r="H21" s="44" t="str">
        <f t="shared" si="1"/>
        <v/>
      </c>
      <c r="I21" s="66"/>
    </row>
    <row r="22" spans="1:9" x14ac:dyDescent="0.2">
      <c r="A22" s="140"/>
      <c r="B22" s="21"/>
      <c r="C22" s="21"/>
      <c r="D22" s="3"/>
      <c r="E22" s="41" t="str">
        <f>IFERROR(VLOOKUP(D22,Data!K:L,VLOOKUP('Generella inställningar'!$B$3,Data!A:B,2,FALSE),FALSE)*(1+'Generella inställningar'!$B$5),"")</f>
        <v/>
      </c>
      <c r="F22" s="30"/>
      <c r="G22" s="30"/>
      <c r="H22" s="44" t="str">
        <f t="shared" si="1"/>
        <v/>
      </c>
      <c r="I22" s="66"/>
    </row>
    <row r="23" spans="1:9" x14ac:dyDescent="0.2">
      <c r="A23" s="140"/>
      <c r="B23" s="21"/>
      <c r="C23" s="21"/>
      <c r="D23" s="3"/>
      <c r="E23" s="41" t="str">
        <f>IFERROR(VLOOKUP(D23,Data!K:L,VLOOKUP('Generella inställningar'!$B$3,Data!A:B,2,FALSE),FALSE)*(1+'Generella inställningar'!$B$5),"")</f>
        <v/>
      </c>
      <c r="F23" s="30"/>
      <c r="G23" s="30"/>
      <c r="H23" s="44" t="str">
        <f t="shared" si="1"/>
        <v/>
      </c>
      <c r="I23" s="66"/>
    </row>
    <row r="24" spans="1:9" x14ac:dyDescent="0.2">
      <c r="A24" s="140"/>
      <c r="B24" s="21"/>
      <c r="C24" s="21"/>
      <c r="D24" s="3"/>
      <c r="E24" s="41" t="str">
        <f>IFERROR(VLOOKUP(D24,Data!K:L,VLOOKUP('Generella inställningar'!$B$3,Data!A:B,2,FALSE),FALSE)*(1+'Generella inställningar'!$B$5),"")</f>
        <v/>
      </c>
      <c r="F24" s="30"/>
      <c r="G24" s="30"/>
      <c r="H24" s="44" t="str">
        <f t="shared" si="1"/>
        <v/>
      </c>
      <c r="I24" s="66"/>
    </row>
    <row r="25" spans="1:9" x14ac:dyDescent="0.2">
      <c r="A25" s="140"/>
      <c r="B25" s="21"/>
      <c r="C25" s="21"/>
      <c r="D25" s="3"/>
      <c r="E25" s="41" t="str">
        <f>IFERROR(VLOOKUP(D25,Data!K:L,VLOOKUP('Generella inställningar'!$B$3,Data!A:B,2,FALSE),FALSE)*(1+'Generella inställningar'!$B$5),"")</f>
        <v/>
      </c>
      <c r="F25" s="30"/>
      <c r="G25" s="30"/>
      <c r="H25" s="44" t="str">
        <f t="shared" si="1"/>
        <v/>
      </c>
      <c r="I25" s="66"/>
    </row>
    <row r="26" spans="1:9" x14ac:dyDescent="0.2">
      <c r="A26" s="140"/>
      <c r="B26" s="21"/>
      <c r="C26" s="21"/>
      <c r="D26" s="3"/>
      <c r="E26" s="41" t="str">
        <f>IFERROR(VLOOKUP(D26,Data!K:L,VLOOKUP('Generella inställningar'!$B$3,Data!A:B,2,FALSE),FALSE)*(1+'Generella inställningar'!$B$5),"")</f>
        <v/>
      </c>
      <c r="F26" s="30"/>
      <c r="G26" s="30"/>
      <c r="H26" s="44" t="str">
        <f t="shared" si="1"/>
        <v/>
      </c>
      <c r="I26" s="66"/>
    </row>
    <row r="27" spans="1:9" x14ac:dyDescent="0.2">
      <c r="A27" s="140"/>
      <c r="B27" s="21"/>
      <c r="C27" s="21"/>
      <c r="D27" s="3"/>
      <c r="E27" s="41" t="str">
        <f>IFERROR(VLOOKUP(D27,Data!K:L,VLOOKUP('Generella inställningar'!$B$3,Data!A:B,2,FALSE),FALSE)*(1+'Generella inställningar'!$B$5),"")</f>
        <v/>
      </c>
      <c r="F27" s="30"/>
      <c r="G27" s="30"/>
      <c r="H27" s="44" t="str">
        <f t="shared" si="1"/>
        <v/>
      </c>
      <c r="I27" s="66"/>
    </row>
    <row r="28" spans="1:9" x14ac:dyDescent="0.2">
      <c r="A28" s="140"/>
      <c r="B28" s="21"/>
      <c r="C28" s="21"/>
      <c r="D28" s="3"/>
      <c r="E28" s="41" t="str">
        <f>IFERROR(VLOOKUP(D28,Data!K:L,VLOOKUP('Generella inställningar'!$B$3,Data!A:B,2,FALSE),FALSE)*(1+'Generella inställningar'!$B$5),"")</f>
        <v/>
      </c>
      <c r="F28" s="30"/>
      <c r="G28" s="30"/>
      <c r="H28" s="44" t="str">
        <f t="shared" si="1"/>
        <v/>
      </c>
      <c r="I28" s="66"/>
    </row>
    <row r="29" spans="1:9" x14ac:dyDescent="0.2">
      <c r="A29" s="140"/>
      <c r="B29" s="21"/>
      <c r="C29" s="21"/>
      <c r="D29" s="3"/>
      <c r="E29" s="41" t="str">
        <f>IFERROR(VLOOKUP(D29,Data!K:L,VLOOKUP('Generella inställningar'!$B$3,Data!A:B,2,FALSE),FALSE)*(1+'Generella inställningar'!$B$5),"")</f>
        <v/>
      </c>
      <c r="F29" s="30"/>
      <c r="G29" s="30"/>
      <c r="H29" s="44" t="str">
        <f t="shared" si="1"/>
        <v/>
      </c>
      <c r="I29" s="66"/>
    </row>
    <row r="30" spans="1:9" x14ac:dyDescent="0.2">
      <c r="A30" s="140"/>
      <c r="B30" s="21"/>
      <c r="C30" s="21"/>
      <c r="D30" s="3"/>
      <c r="E30" s="41" t="str">
        <f>IFERROR(VLOOKUP(D30,Data!K:L,VLOOKUP('Generella inställningar'!$B$3,Data!A:B,2,FALSE),FALSE)*(1+'Generella inställningar'!$B$5),"")</f>
        <v/>
      </c>
      <c r="F30" s="30"/>
      <c r="G30" s="30"/>
      <c r="H30" s="44" t="str">
        <f t="shared" si="1"/>
        <v/>
      </c>
      <c r="I30" s="66"/>
    </row>
    <row r="31" spans="1:9" x14ac:dyDescent="0.2">
      <c r="A31" s="140"/>
      <c r="B31" s="21"/>
      <c r="C31" s="21"/>
      <c r="D31" s="3"/>
      <c r="E31" s="41" t="str">
        <f>IFERROR(VLOOKUP(D31,Data!K:L,VLOOKUP('Generella inställningar'!$B$3,Data!A:B,2,FALSE),FALSE)*(1+'Generella inställningar'!$B$5),"")</f>
        <v/>
      </c>
      <c r="F31" s="30"/>
      <c r="G31" s="30"/>
      <c r="H31" s="44" t="str">
        <f t="shared" si="1"/>
        <v/>
      </c>
      <c r="I31" s="66"/>
    </row>
    <row r="32" spans="1:9" x14ac:dyDescent="0.2">
      <c r="A32" s="140"/>
      <c r="B32" s="21"/>
      <c r="C32" s="21"/>
      <c r="D32" s="3"/>
      <c r="E32" s="41" t="str">
        <f>IFERROR(VLOOKUP(D32,Data!K:L,VLOOKUP('Generella inställningar'!$B$3,Data!A:B,2,FALSE),FALSE)*(1+'Generella inställningar'!$B$5),"")</f>
        <v/>
      </c>
      <c r="F32" s="30"/>
      <c r="G32" s="30"/>
      <c r="H32" s="44" t="str">
        <f t="shared" si="1"/>
        <v/>
      </c>
      <c r="I32" s="66"/>
    </row>
    <row r="33" spans="1:9" x14ac:dyDescent="0.2">
      <c r="A33" s="140"/>
      <c r="B33" s="21"/>
      <c r="C33" s="21"/>
      <c r="D33" s="3"/>
      <c r="E33" s="41" t="str">
        <f>IFERROR(VLOOKUP(D33,Data!K:L,VLOOKUP('Generella inställningar'!$B$3,Data!A:B,2,FALSE),FALSE)*(1+'Generella inställningar'!$B$5),"")</f>
        <v/>
      </c>
      <c r="F33" s="30"/>
      <c r="G33" s="30"/>
      <c r="H33" s="44" t="str">
        <f t="shared" si="1"/>
        <v/>
      </c>
      <c r="I33" s="66"/>
    </row>
    <row r="34" spans="1:9" x14ac:dyDescent="0.2">
      <c r="A34" s="140"/>
      <c r="B34" s="21"/>
      <c r="C34" s="21"/>
      <c r="D34" s="3"/>
      <c r="E34" s="41" t="str">
        <f>IFERROR(VLOOKUP(D34,Data!K:L,VLOOKUP('Generella inställningar'!$B$3,Data!A:B,2,FALSE),FALSE)*(1+'Generella inställningar'!$B$5),"")</f>
        <v/>
      </c>
      <c r="F34" s="30"/>
      <c r="G34" s="30"/>
      <c r="H34" s="44" t="str">
        <f t="shared" si="1"/>
        <v/>
      </c>
      <c r="I34" s="66"/>
    </row>
    <row r="35" spans="1:9" x14ac:dyDescent="0.2">
      <c r="A35" s="140"/>
      <c r="B35" s="21"/>
      <c r="C35" s="21"/>
      <c r="D35" s="3"/>
      <c r="E35" s="41" t="str">
        <f>IFERROR(VLOOKUP(D35,Data!K:L,VLOOKUP('Generella inställningar'!$B$3,Data!A:B,2,FALSE),FALSE)*(1+'Generella inställningar'!$B$5),"")</f>
        <v/>
      </c>
      <c r="F35" s="30"/>
      <c r="G35" s="30"/>
      <c r="H35" s="44" t="str">
        <f t="shared" si="1"/>
        <v/>
      </c>
      <c r="I35" s="66"/>
    </row>
    <row r="36" spans="1:9" x14ac:dyDescent="0.2">
      <c r="A36" s="140"/>
      <c r="B36" s="21"/>
      <c r="C36" s="21"/>
      <c r="D36" s="3"/>
      <c r="E36" s="41" t="str">
        <f>IFERROR(VLOOKUP(D36,Data!K:L,VLOOKUP('Generella inställningar'!$B$3,Data!A:B,2,FALSE),FALSE)*(1+'Generella inställningar'!$B$5),"")</f>
        <v/>
      </c>
      <c r="F36" s="30"/>
      <c r="G36" s="30"/>
      <c r="H36" s="44" t="str">
        <f t="shared" si="1"/>
        <v/>
      </c>
      <c r="I36" s="66"/>
    </row>
    <row r="37" spans="1:9" x14ac:dyDescent="0.2">
      <c r="A37" s="140"/>
      <c r="B37" s="21"/>
      <c r="C37" s="21"/>
      <c r="D37" s="3"/>
      <c r="E37" s="41" t="str">
        <f>IFERROR(VLOOKUP(D37,Data!K:L,VLOOKUP('Generella inställningar'!$B$3,Data!A:B,2,FALSE),FALSE)*(1+'Generella inställningar'!$B$5),"")</f>
        <v/>
      </c>
      <c r="F37" s="30"/>
      <c r="G37" s="30"/>
      <c r="H37" s="44" t="str">
        <f t="shared" si="1"/>
        <v/>
      </c>
      <c r="I37" s="66"/>
    </row>
    <row r="38" spans="1:9" x14ac:dyDescent="0.2">
      <c r="A38" s="140"/>
      <c r="B38" s="21"/>
      <c r="C38" s="21"/>
      <c r="D38" s="3"/>
      <c r="E38" s="41" t="str">
        <f>IFERROR(VLOOKUP(D38,Data!K:L,VLOOKUP('Generella inställningar'!$B$3,Data!A:B,2,FALSE),FALSE)*(1+'Generella inställningar'!$B$5),"")</f>
        <v/>
      </c>
      <c r="F38" s="30"/>
      <c r="G38" s="30"/>
      <c r="H38" s="44" t="str">
        <f t="shared" si="1"/>
        <v/>
      </c>
      <c r="I38" s="66"/>
    </row>
    <row r="39" spans="1:9" x14ac:dyDescent="0.2">
      <c r="A39" s="140"/>
      <c r="B39" s="21"/>
      <c r="C39" s="21"/>
      <c r="D39" s="3"/>
      <c r="E39" s="41" t="str">
        <f>IFERROR(VLOOKUP(D39,Data!K:L,VLOOKUP('Generella inställningar'!$B$3,Data!A:B,2,FALSE),FALSE)*(1+'Generella inställningar'!$B$5),"")</f>
        <v/>
      </c>
      <c r="F39" s="30"/>
      <c r="G39" s="30"/>
      <c r="H39" s="44" t="str">
        <f t="shared" si="1"/>
        <v/>
      </c>
      <c r="I39" s="66"/>
    </row>
    <row r="40" spans="1:9" x14ac:dyDescent="0.2">
      <c r="A40" s="140"/>
      <c r="B40" s="21"/>
      <c r="C40" s="21"/>
      <c r="D40" s="3"/>
      <c r="E40" s="41" t="str">
        <f>IFERROR(VLOOKUP(D40,Data!K:L,VLOOKUP('Generella inställningar'!$B$3,Data!A:B,2,FALSE),FALSE)*(1+'Generella inställningar'!$B$5),"")</f>
        <v/>
      </c>
      <c r="F40" s="30"/>
      <c r="G40" s="30"/>
      <c r="H40" s="44" t="str">
        <f t="shared" si="1"/>
        <v/>
      </c>
      <c r="I40" s="66"/>
    </row>
    <row r="41" spans="1:9" x14ac:dyDescent="0.2">
      <c r="A41" s="140"/>
      <c r="B41" s="21"/>
      <c r="C41" s="21"/>
      <c r="D41" s="3"/>
      <c r="E41" s="41" t="str">
        <f>IFERROR(VLOOKUP(D41,Data!K:L,VLOOKUP('Generella inställningar'!$B$3,Data!A:B,2,FALSE),FALSE)*(1+'Generella inställningar'!$B$5),"")</f>
        <v/>
      </c>
      <c r="F41" s="30"/>
      <c r="G41" s="30"/>
      <c r="H41" s="44" t="str">
        <f t="shared" si="1"/>
        <v/>
      </c>
      <c r="I41" s="66"/>
    </row>
    <row r="42" spans="1:9" x14ac:dyDescent="0.2">
      <c r="A42" s="140"/>
      <c r="B42" s="21"/>
      <c r="C42" s="21"/>
      <c r="D42" s="3"/>
      <c r="E42" s="41" t="str">
        <f>IFERROR(VLOOKUP(D42,Data!K:L,VLOOKUP('Generella inställningar'!$B$3,Data!A:B,2,FALSE),FALSE)*(1+'Generella inställningar'!$B$5),"")</f>
        <v/>
      </c>
      <c r="F42" s="30"/>
      <c r="G42" s="30"/>
      <c r="H42" s="44" t="str">
        <f t="shared" si="1"/>
        <v/>
      </c>
      <c r="I42" s="66"/>
    </row>
    <row r="43" spans="1:9" x14ac:dyDescent="0.2">
      <c r="A43" s="140"/>
      <c r="B43" s="21"/>
      <c r="C43" s="21"/>
      <c r="D43" s="3"/>
      <c r="E43" s="41" t="str">
        <f>IFERROR(VLOOKUP(D43,Data!K:L,VLOOKUP('Generella inställningar'!$B$3,Data!A:B,2,FALSE),FALSE)*(1+'Generella inställningar'!$B$5),"")</f>
        <v/>
      </c>
      <c r="F43" s="30"/>
      <c r="G43" s="30"/>
      <c r="H43" s="44" t="str">
        <f t="shared" si="1"/>
        <v/>
      </c>
      <c r="I43" s="66"/>
    </row>
    <row r="44" spans="1:9" x14ac:dyDescent="0.2">
      <c r="A44" s="140"/>
      <c r="B44" s="21"/>
      <c r="C44" s="21"/>
      <c r="D44" s="3"/>
      <c r="E44" s="41" t="str">
        <f>IFERROR(VLOOKUP(D44,Data!K:L,VLOOKUP('Generella inställningar'!$B$3,Data!A:B,2,FALSE),FALSE)*(1+'Generella inställningar'!$B$5),"")</f>
        <v/>
      </c>
      <c r="F44" s="30"/>
      <c r="G44" s="30"/>
      <c r="H44" s="44" t="str">
        <f t="shared" si="1"/>
        <v/>
      </c>
      <c r="I44" s="66"/>
    </row>
    <row r="45" spans="1:9" x14ac:dyDescent="0.2">
      <c r="A45" s="140"/>
      <c r="B45" s="21"/>
      <c r="C45" s="21"/>
      <c r="D45" s="3"/>
      <c r="E45" s="41" t="str">
        <f>IFERROR(VLOOKUP(D45,Data!K:L,VLOOKUP('Generella inställningar'!$B$3,Data!A:B,2,FALSE),FALSE)*(1+'Generella inställningar'!$B$5),"")</f>
        <v/>
      </c>
      <c r="F45" s="30"/>
      <c r="G45" s="30"/>
      <c r="H45" s="44" t="str">
        <f t="shared" si="1"/>
        <v/>
      </c>
      <c r="I45" s="66"/>
    </row>
    <row r="46" spans="1:9" x14ac:dyDescent="0.2">
      <c r="A46" s="140"/>
      <c r="B46" s="21"/>
      <c r="C46" s="21"/>
      <c r="D46" s="3"/>
      <c r="E46" s="41" t="str">
        <f>IFERROR(VLOOKUP(D46,Data!K:L,VLOOKUP('Generella inställningar'!$B$3,Data!A:B,2,FALSE),FALSE)*(1+'Generella inställningar'!$B$5),"")</f>
        <v/>
      </c>
      <c r="F46" s="30"/>
      <c r="G46" s="30"/>
      <c r="H46" s="44" t="str">
        <f t="shared" si="1"/>
        <v/>
      </c>
      <c r="I46" s="66"/>
    </row>
    <row r="47" spans="1:9" x14ac:dyDescent="0.2">
      <c r="A47" s="140"/>
      <c r="B47" s="21"/>
      <c r="C47" s="21"/>
      <c r="D47" s="3"/>
      <c r="E47" s="41" t="str">
        <f>IFERROR(VLOOKUP(D47,Data!K:L,VLOOKUP('Generella inställningar'!$B$3,Data!A:B,2,FALSE),FALSE)*(1+'Generella inställningar'!$B$5),"")</f>
        <v/>
      </c>
      <c r="F47" s="30"/>
      <c r="G47" s="30"/>
      <c r="H47" s="44" t="str">
        <f t="shared" si="1"/>
        <v/>
      </c>
      <c r="I47" s="66"/>
    </row>
    <row r="48" spans="1:9" x14ac:dyDescent="0.2">
      <c r="A48" s="140"/>
      <c r="B48" s="21"/>
      <c r="C48" s="21"/>
      <c r="D48" s="3"/>
      <c r="E48" s="41" t="str">
        <f>IFERROR(VLOOKUP(D48,Data!K:L,VLOOKUP('Generella inställningar'!$B$3,Data!A:B,2,FALSE),FALSE)*(1+'Generella inställningar'!$B$5),"")</f>
        <v/>
      </c>
      <c r="F48" s="30"/>
      <c r="G48" s="30"/>
      <c r="H48" s="44" t="str">
        <f t="shared" si="1"/>
        <v/>
      </c>
      <c r="I48" s="66"/>
    </row>
    <row r="49" spans="1:9" x14ac:dyDescent="0.2">
      <c r="A49" s="140"/>
      <c r="B49" s="21"/>
      <c r="C49" s="21"/>
      <c r="D49" s="3"/>
      <c r="E49" s="41" t="str">
        <f>IFERROR(VLOOKUP(D49,Data!K:L,VLOOKUP('Generella inställningar'!$B$3,Data!A:B,2,FALSE),FALSE)*(1+'Generella inställningar'!$B$5),"")</f>
        <v/>
      </c>
      <c r="F49" s="30"/>
      <c r="G49" s="30"/>
      <c r="H49" s="44" t="str">
        <f t="shared" si="1"/>
        <v/>
      </c>
      <c r="I49" s="66"/>
    </row>
    <row r="50" spans="1:9" x14ac:dyDescent="0.2">
      <c r="A50" s="140"/>
      <c r="B50" s="21"/>
      <c r="C50" s="21"/>
      <c r="D50" s="3"/>
      <c r="E50" s="41" t="str">
        <f>IFERROR(VLOOKUP(D50,Data!K:L,VLOOKUP('Generella inställningar'!$B$3,Data!A:B,2,FALSE),FALSE)*(1+'Generella inställningar'!$B$5),"")</f>
        <v/>
      </c>
      <c r="F50" s="30"/>
      <c r="G50" s="30"/>
      <c r="H50" s="44" t="str">
        <f t="shared" si="1"/>
        <v/>
      </c>
      <c r="I50" s="66"/>
    </row>
    <row r="51" spans="1:9" x14ac:dyDescent="0.2">
      <c r="A51" s="140"/>
      <c r="B51" s="21"/>
      <c r="C51" s="21"/>
      <c r="D51" s="3"/>
      <c r="E51" s="41" t="str">
        <f>IFERROR(VLOOKUP(D51,Data!K:L,VLOOKUP('Generella inställningar'!$B$3,Data!A:B,2,FALSE),FALSE)*(1+'Generella inställningar'!$B$5),"")</f>
        <v/>
      </c>
      <c r="F51" s="30"/>
      <c r="G51" s="30"/>
      <c r="H51" s="44" t="str">
        <f t="shared" si="1"/>
        <v/>
      </c>
      <c r="I51" s="66"/>
    </row>
    <row r="52" spans="1:9" x14ac:dyDescent="0.2">
      <c r="A52" s="140"/>
      <c r="B52" s="21"/>
      <c r="C52" s="21"/>
      <c r="D52" s="3"/>
      <c r="E52" s="41" t="str">
        <f>IFERROR(VLOOKUP(D52,Data!K:L,VLOOKUP('Generella inställningar'!$B$3,Data!A:B,2,FALSE),FALSE)*(1+'Generella inställningar'!$B$5),"")</f>
        <v/>
      </c>
      <c r="F52" s="30"/>
      <c r="G52" s="30"/>
      <c r="H52" s="44" t="str">
        <f t="shared" si="1"/>
        <v/>
      </c>
      <c r="I52" s="66"/>
    </row>
    <row r="53" spans="1:9" x14ac:dyDescent="0.2">
      <c r="A53" s="140"/>
      <c r="B53" s="21"/>
      <c r="C53" s="21"/>
      <c r="D53" s="3"/>
      <c r="E53" s="41" t="str">
        <f>IFERROR(VLOOKUP(D53,Data!K:L,VLOOKUP('Generella inställningar'!$B$3,Data!A:B,2,FALSE),FALSE)*(1+'Generella inställningar'!$B$5),"")</f>
        <v/>
      </c>
      <c r="F53" s="30"/>
      <c r="G53" s="30"/>
      <c r="H53" s="44" t="str">
        <f t="shared" si="1"/>
        <v/>
      </c>
      <c r="I53" s="66"/>
    </row>
    <row r="54" spans="1:9" x14ac:dyDescent="0.2">
      <c r="A54" s="140"/>
      <c r="B54" s="21"/>
      <c r="C54" s="21"/>
      <c r="D54" s="3"/>
      <c r="E54" s="41" t="str">
        <f>IFERROR(VLOOKUP(D54,Data!K:L,VLOOKUP('Generella inställningar'!$B$3,Data!A:B,2,FALSE),FALSE)*(1+'Generella inställningar'!$B$5),"")</f>
        <v/>
      </c>
      <c r="F54" s="30"/>
      <c r="G54" s="30"/>
      <c r="H54" s="44" t="str">
        <f t="shared" si="1"/>
        <v/>
      </c>
      <c r="I54" s="66"/>
    </row>
    <row r="55" spans="1:9" x14ac:dyDescent="0.2">
      <c r="A55" s="140"/>
      <c r="B55" s="21"/>
      <c r="C55" s="21"/>
      <c r="D55" s="3"/>
      <c r="E55" s="41" t="str">
        <f>IFERROR(VLOOKUP(D55,Data!K:L,VLOOKUP('Generella inställningar'!$B$3,Data!A:B,2,FALSE),FALSE)*(1+'Generella inställningar'!$B$5),"")</f>
        <v/>
      </c>
      <c r="F55" s="30"/>
      <c r="G55" s="30"/>
      <c r="H55" s="44" t="str">
        <f t="shared" si="1"/>
        <v/>
      </c>
      <c r="I55" s="66"/>
    </row>
    <row r="56" spans="1:9" x14ac:dyDescent="0.2">
      <c r="A56" s="140"/>
      <c r="B56" s="21"/>
      <c r="C56" s="21"/>
      <c r="D56" s="3"/>
      <c r="E56" s="41" t="str">
        <f>IFERROR(VLOOKUP(D56,Data!K:L,VLOOKUP('Generella inställningar'!$B$3,Data!A:B,2,FALSE),FALSE)*(1+'Generella inställningar'!$B$5),"")</f>
        <v/>
      </c>
      <c r="F56" s="30"/>
      <c r="G56" s="30"/>
      <c r="H56" s="44" t="str">
        <f t="shared" si="1"/>
        <v/>
      </c>
      <c r="I56" s="66"/>
    </row>
    <row r="57" spans="1:9" x14ac:dyDescent="0.2">
      <c r="A57" s="140"/>
      <c r="B57" s="21"/>
      <c r="C57" s="21"/>
      <c r="D57" s="3"/>
      <c r="E57" s="41" t="str">
        <f>IFERROR(VLOOKUP(D57,Data!K:L,VLOOKUP('Generella inställningar'!$B$3,Data!A:B,2,FALSE),FALSE)*(1+'Generella inställningar'!$B$5),"")</f>
        <v/>
      </c>
      <c r="F57" s="30"/>
      <c r="G57" s="30"/>
      <c r="H57" s="44" t="str">
        <f t="shared" si="1"/>
        <v/>
      </c>
      <c r="I57" s="66"/>
    </row>
    <row r="58" spans="1:9" x14ac:dyDescent="0.2">
      <c r="A58" s="140"/>
      <c r="B58" s="21"/>
      <c r="C58" s="21"/>
      <c r="D58" s="3"/>
      <c r="E58" s="41" t="str">
        <f>IFERROR(VLOOKUP(D58,Data!K:L,VLOOKUP('Generella inställningar'!$B$3,Data!A:B,2,FALSE),FALSE)*(1+'Generella inställningar'!$B$5),"")</f>
        <v/>
      </c>
      <c r="F58" s="30"/>
      <c r="G58" s="30"/>
      <c r="H58" s="44" t="str">
        <f t="shared" si="1"/>
        <v/>
      </c>
      <c r="I58" s="66"/>
    </row>
    <row r="59" spans="1:9" x14ac:dyDescent="0.2">
      <c r="A59" s="140"/>
      <c r="B59" s="21"/>
      <c r="C59" s="21"/>
      <c r="D59" s="3"/>
      <c r="E59" s="41" t="str">
        <f>IFERROR(VLOOKUP(D59,Data!K:L,VLOOKUP('Generella inställningar'!$B$3,Data!A:B,2,FALSE),FALSE)*(1+'Generella inställningar'!$B$5),"")</f>
        <v/>
      </c>
      <c r="F59" s="30"/>
      <c r="G59" s="30"/>
      <c r="H59" s="44" t="str">
        <f t="shared" si="1"/>
        <v/>
      </c>
      <c r="I59" s="66"/>
    </row>
    <row r="60" spans="1:9" x14ac:dyDescent="0.2">
      <c r="A60" s="140"/>
      <c r="B60" s="21"/>
      <c r="C60" s="21"/>
      <c r="D60" s="3"/>
      <c r="E60" s="41" t="str">
        <f>IFERROR(VLOOKUP(D60,Data!K:L,VLOOKUP('Generella inställningar'!$B$3,Data!A:B,2,FALSE),FALSE)*(1+'Generella inställningar'!$B$5),"")</f>
        <v/>
      </c>
      <c r="F60" s="30"/>
      <c r="G60" s="30"/>
      <c r="H60" s="44" t="str">
        <f t="shared" si="1"/>
        <v/>
      </c>
      <c r="I60" s="66"/>
    </row>
    <row r="61" spans="1:9" x14ac:dyDescent="0.2">
      <c r="A61" s="140"/>
      <c r="B61" s="21"/>
      <c r="C61" s="21"/>
      <c r="D61" s="3"/>
      <c r="E61" s="41" t="str">
        <f>IFERROR(VLOOKUP(D61,Data!K:L,VLOOKUP('Generella inställningar'!$B$3,Data!A:B,2,FALSE),FALSE)*(1+'Generella inställningar'!$B$5),"")</f>
        <v/>
      </c>
      <c r="F61" s="30"/>
      <c r="G61" s="30"/>
      <c r="H61" s="44" t="str">
        <f t="shared" si="1"/>
        <v/>
      </c>
      <c r="I61" s="66"/>
    </row>
    <row r="62" spans="1:9" x14ac:dyDescent="0.2">
      <c r="A62" s="140"/>
      <c r="B62" s="21"/>
      <c r="C62" s="21"/>
      <c r="D62" s="3"/>
      <c r="E62" s="41" t="str">
        <f>IFERROR(VLOOKUP(D62,Data!K:L,VLOOKUP('Generella inställningar'!$B$3,Data!A:B,2,FALSE),FALSE)*(1+'Generella inställningar'!$B$5),"")</f>
        <v/>
      </c>
      <c r="F62" s="30"/>
      <c r="G62" s="30"/>
      <c r="H62" s="44" t="str">
        <f t="shared" si="1"/>
        <v/>
      </c>
      <c r="I62" s="66"/>
    </row>
    <row r="63" spans="1:9" x14ac:dyDescent="0.2">
      <c r="A63" s="140"/>
      <c r="B63" s="21"/>
      <c r="C63" s="21"/>
      <c r="D63" s="3"/>
      <c r="E63" s="41" t="str">
        <f>IFERROR(VLOOKUP(D63,Data!K:L,VLOOKUP('Generella inställningar'!$B$3,Data!A:B,2,FALSE),FALSE)*(1+'Generella inställningar'!$B$5),"")</f>
        <v/>
      </c>
      <c r="F63" s="30"/>
      <c r="G63" s="30"/>
      <c r="H63" s="44" t="str">
        <f t="shared" si="1"/>
        <v/>
      </c>
      <c r="I63" s="66"/>
    </row>
    <row r="64" spans="1:9" x14ac:dyDescent="0.2">
      <c r="A64" s="140"/>
      <c r="B64" s="21"/>
      <c r="C64" s="21"/>
      <c r="D64" s="3"/>
      <c r="E64" s="41" t="str">
        <f>IFERROR(VLOOKUP(D64,Data!K:L,VLOOKUP('Generella inställningar'!$B$3,Data!A:B,2,FALSE),FALSE)*(1+'Generella inställningar'!$B$5),"")</f>
        <v/>
      </c>
      <c r="F64" s="30"/>
      <c r="G64" s="30"/>
      <c r="H64" s="44" t="str">
        <f t="shared" si="1"/>
        <v/>
      </c>
      <c r="I64" s="66"/>
    </row>
    <row r="65" spans="1:9" x14ac:dyDescent="0.2">
      <c r="A65" s="140"/>
      <c r="B65" s="21"/>
      <c r="C65" s="21"/>
      <c r="D65" s="3"/>
      <c r="E65" s="41" t="str">
        <f>IFERROR(VLOOKUP(D65,Data!K:L,VLOOKUP('Generella inställningar'!$B$3,Data!A:B,2,FALSE),FALSE)*(1+'Generella inställningar'!$B$5),"")</f>
        <v/>
      </c>
      <c r="F65" s="30"/>
      <c r="G65" s="30"/>
      <c r="H65" s="44" t="str">
        <f t="shared" si="1"/>
        <v/>
      </c>
      <c r="I65" s="66"/>
    </row>
    <row r="66" spans="1:9" x14ac:dyDescent="0.2">
      <c r="A66" s="140"/>
      <c r="B66" s="21"/>
      <c r="C66" s="21"/>
      <c r="D66" s="3"/>
      <c r="E66" s="41" t="str">
        <f>IFERROR(VLOOKUP(D66,Data!K:L,VLOOKUP('Generella inställningar'!$B$3,Data!A:B,2,FALSE),FALSE)*(1+'Generella inställningar'!$B$5),"")</f>
        <v/>
      </c>
      <c r="F66" s="30"/>
      <c r="G66" s="30"/>
      <c r="H66" s="44" t="str">
        <f t="shared" si="1"/>
        <v/>
      </c>
      <c r="I66" s="66"/>
    </row>
    <row r="67" spans="1:9" x14ac:dyDescent="0.2">
      <c r="A67" s="140"/>
      <c r="B67" s="21"/>
      <c r="C67" s="21"/>
      <c r="D67" s="3"/>
      <c r="E67" s="41" t="str">
        <f>IFERROR(VLOOKUP(D67,Data!K:L,VLOOKUP('Generella inställningar'!$B$3,Data!A:B,2,FALSE),FALSE)*(1+'Generella inställningar'!$B$5),"")</f>
        <v/>
      </c>
      <c r="F67" s="30"/>
      <c r="G67" s="30"/>
      <c r="H67" s="44" t="str">
        <f t="shared" si="1"/>
        <v/>
      </c>
      <c r="I67" s="66"/>
    </row>
    <row r="68" spans="1:9" x14ac:dyDescent="0.2">
      <c r="A68" s="140"/>
      <c r="B68" s="21"/>
      <c r="C68" s="21"/>
      <c r="D68" s="3"/>
      <c r="E68" s="41" t="str">
        <f>IFERROR(VLOOKUP(D68,Data!K:L,VLOOKUP('Generella inställningar'!$B$3,Data!A:B,2,FALSE),FALSE)*(1+'Generella inställningar'!$B$5),"")</f>
        <v/>
      </c>
      <c r="F68" s="30"/>
      <c r="G68" s="30"/>
      <c r="H68" s="44" t="str">
        <f t="shared" si="1"/>
        <v/>
      </c>
      <c r="I68" s="66"/>
    </row>
    <row r="69" spans="1:9" x14ac:dyDescent="0.2">
      <c r="A69" s="140"/>
      <c r="B69" s="21"/>
      <c r="C69" s="21"/>
      <c r="D69" s="3"/>
      <c r="E69" s="41" t="str">
        <f>IFERROR(VLOOKUP(D69,Data!K:L,VLOOKUP('Generella inställningar'!$B$3,Data!A:B,2,FALSE),FALSE)*(1+'Generella inställningar'!$B$5),"")</f>
        <v/>
      </c>
      <c r="F69" s="30"/>
      <c r="G69" s="30"/>
      <c r="H69" s="44" t="str">
        <f t="shared" si="1"/>
        <v/>
      </c>
      <c r="I69" s="66"/>
    </row>
    <row r="70" spans="1:9" x14ac:dyDescent="0.2">
      <c r="A70" s="140"/>
      <c r="B70" s="21"/>
      <c r="C70" s="21"/>
      <c r="D70" s="3"/>
      <c r="E70" s="41" t="str">
        <f>IFERROR(VLOOKUP(D70,Data!K:L,VLOOKUP('Generella inställningar'!$B$3,Data!A:B,2,FALSE),FALSE)*(1+'Generella inställningar'!$B$5),"")</f>
        <v/>
      </c>
      <c r="F70" s="30"/>
      <c r="G70" s="30"/>
      <c r="H70" s="44" t="str">
        <f t="shared" si="1"/>
        <v/>
      </c>
      <c r="I70" s="66"/>
    </row>
    <row r="71" spans="1:9" x14ac:dyDescent="0.2">
      <c r="A71" s="140"/>
      <c r="B71" s="21"/>
      <c r="C71" s="21"/>
      <c r="D71" s="3"/>
      <c r="E71" s="41" t="str">
        <f>IFERROR(VLOOKUP(D71,Data!K:L,VLOOKUP('Generella inställningar'!$B$3,Data!A:B,2,FALSE),FALSE)*(1+'Generella inställningar'!$B$5),"")</f>
        <v/>
      </c>
      <c r="F71" s="30"/>
      <c r="G71" s="30"/>
      <c r="H71" s="44" t="str">
        <f t="shared" ref="H71:H97" si="2">IFERROR(ROUND(E71*F71*G71*1720/12/100,0),"")</f>
        <v/>
      </c>
      <c r="I71" s="66"/>
    </row>
    <row r="72" spans="1:9" x14ac:dyDescent="0.2">
      <c r="A72" s="140"/>
      <c r="B72" s="21"/>
      <c r="C72" s="21"/>
      <c r="D72" s="3"/>
      <c r="E72" s="41" t="str">
        <f>IFERROR(VLOOKUP(D72,Data!K:L,VLOOKUP('Generella inställningar'!$B$3,Data!A:B,2,FALSE),FALSE)*(1+'Generella inställningar'!$B$5),"")</f>
        <v/>
      </c>
      <c r="F72" s="30"/>
      <c r="G72" s="30"/>
      <c r="H72" s="44" t="str">
        <f t="shared" si="2"/>
        <v/>
      </c>
      <c r="I72" s="66"/>
    </row>
    <row r="73" spans="1:9" x14ac:dyDescent="0.2">
      <c r="A73" s="140"/>
      <c r="B73" s="21"/>
      <c r="C73" s="21"/>
      <c r="D73" s="3"/>
      <c r="E73" s="41" t="str">
        <f>IFERROR(VLOOKUP(D73,Data!K:L,VLOOKUP('Generella inställningar'!$B$3,Data!A:B,2,FALSE),FALSE)*(1+'Generella inställningar'!$B$5),"")</f>
        <v/>
      </c>
      <c r="F73" s="30"/>
      <c r="G73" s="30"/>
      <c r="H73" s="44" t="str">
        <f t="shared" si="2"/>
        <v/>
      </c>
      <c r="I73" s="66"/>
    </row>
    <row r="74" spans="1:9" x14ac:dyDescent="0.2">
      <c r="A74" s="140"/>
      <c r="B74" s="21"/>
      <c r="C74" s="21"/>
      <c r="D74" s="3"/>
      <c r="E74" s="41" t="str">
        <f>IFERROR(VLOOKUP(D74,Data!K:L,VLOOKUP('Generella inställningar'!$B$3,Data!A:B,2,FALSE),FALSE)*(1+'Generella inställningar'!$B$5),"")</f>
        <v/>
      </c>
      <c r="F74" s="30"/>
      <c r="G74" s="30"/>
      <c r="H74" s="44" t="str">
        <f t="shared" si="2"/>
        <v/>
      </c>
      <c r="I74" s="66"/>
    </row>
    <row r="75" spans="1:9" x14ac:dyDescent="0.2">
      <c r="A75" s="140"/>
      <c r="B75" s="21"/>
      <c r="C75" s="21"/>
      <c r="D75" s="3"/>
      <c r="E75" s="41" t="str">
        <f>IFERROR(VLOOKUP(D75,Data!K:L,VLOOKUP('Generella inställningar'!$B$3,Data!A:B,2,FALSE),FALSE)*(1+'Generella inställningar'!$B$5),"")</f>
        <v/>
      </c>
      <c r="F75" s="30"/>
      <c r="G75" s="30"/>
      <c r="H75" s="44" t="str">
        <f t="shared" si="2"/>
        <v/>
      </c>
      <c r="I75" s="66"/>
    </row>
    <row r="76" spans="1:9" x14ac:dyDescent="0.2">
      <c r="A76" s="140"/>
      <c r="B76" s="21"/>
      <c r="C76" s="21"/>
      <c r="D76" s="3"/>
      <c r="E76" s="41" t="str">
        <f>IFERROR(VLOOKUP(D76,Data!K:L,VLOOKUP('Generella inställningar'!$B$3,Data!A:B,2,FALSE),FALSE)*(1+'Generella inställningar'!$B$5),"")</f>
        <v/>
      </c>
      <c r="F76" s="30"/>
      <c r="G76" s="30"/>
      <c r="H76" s="44" t="str">
        <f t="shared" si="2"/>
        <v/>
      </c>
      <c r="I76" s="66"/>
    </row>
    <row r="77" spans="1:9" x14ac:dyDescent="0.2">
      <c r="A77" s="140"/>
      <c r="B77" s="21"/>
      <c r="C77" s="21"/>
      <c r="D77" s="3"/>
      <c r="E77" s="41" t="str">
        <f>IFERROR(VLOOKUP(D77,Data!K:L,VLOOKUP('Generella inställningar'!$B$3,Data!A:B,2,FALSE),FALSE)*(1+'Generella inställningar'!$B$5),"")</f>
        <v/>
      </c>
      <c r="F77" s="30"/>
      <c r="G77" s="30"/>
      <c r="H77" s="44" t="str">
        <f t="shared" si="2"/>
        <v/>
      </c>
      <c r="I77" s="66"/>
    </row>
    <row r="78" spans="1:9" x14ac:dyDescent="0.2">
      <c r="A78" s="140"/>
      <c r="B78" s="21"/>
      <c r="C78" s="21"/>
      <c r="D78" s="3"/>
      <c r="E78" s="41" t="str">
        <f>IFERROR(VLOOKUP(D78,Data!K:L,VLOOKUP('Generella inställningar'!$B$3,Data!A:B,2,FALSE),FALSE)*(1+'Generella inställningar'!$B$5),"")</f>
        <v/>
      </c>
      <c r="F78" s="30"/>
      <c r="G78" s="30"/>
      <c r="H78" s="44" t="str">
        <f t="shared" si="2"/>
        <v/>
      </c>
      <c r="I78" s="66"/>
    </row>
    <row r="79" spans="1:9" x14ac:dyDescent="0.2">
      <c r="A79" s="140"/>
      <c r="B79" s="21"/>
      <c r="C79" s="21"/>
      <c r="D79" s="3"/>
      <c r="E79" s="41" t="str">
        <f>IFERROR(VLOOKUP(D79,Data!K:L,VLOOKUP('Generella inställningar'!$B$3,Data!A:B,2,FALSE),FALSE)*(1+'Generella inställningar'!$B$5),"")</f>
        <v/>
      </c>
      <c r="F79" s="30"/>
      <c r="G79" s="30"/>
      <c r="H79" s="44" t="str">
        <f t="shared" si="2"/>
        <v/>
      </c>
      <c r="I79" s="66"/>
    </row>
    <row r="80" spans="1:9" x14ac:dyDescent="0.2">
      <c r="A80" s="140"/>
      <c r="B80" s="21"/>
      <c r="C80" s="21"/>
      <c r="D80" s="3"/>
      <c r="E80" s="41" t="str">
        <f>IFERROR(VLOOKUP(D80,Data!K:L,VLOOKUP('Generella inställningar'!$B$3,Data!A:B,2,FALSE),FALSE)*(1+'Generella inställningar'!$B$5),"")</f>
        <v/>
      </c>
      <c r="F80" s="30"/>
      <c r="G80" s="30"/>
      <c r="H80" s="44" t="str">
        <f t="shared" si="2"/>
        <v/>
      </c>
      <c r="I80" s="66"/>
    </row>
    <row r="81" spans="1:9" x14ac:dyDescent="0.2">
      <c r="A81" s="140"/>
      <c r="B81" s="21"/>
      <c r="C81" s="21"/>
      <c r="D81" s="3"/>
      <c r="E81" s="41" t="str">
        <f>IFERROR(VLOOKUP(D81,Data!K:L,VLOOKUP('Generella inställningar'!$B$3,Data!A:B,2,FALSE),FALSE)*(1+'Generella inställningar'!$B$5),"")</f>
        <v/>
      </c>
      <c r="F81" s="30"/>
      <c r="G81" s="30"/>
      <c r="H81" s="44" t="str">
        <f t="shared" si="2"/>
        <v/>
      </c>
      <c r="I81" s="66"/>
    </row>
    <row r="82" spans="1:9" x14ac:dyDescent="0.2">
      <c r="A82" s="140"/>
      <c r="B82" s="21"/>
      <c r="C82" s="21"/>
      <c r="D82" s="3"/>
      <c r="E82" s="41" t="str">
        <f>IFERROR(VLOOKUP(D82,Data!K:L,VLOOKUP('Generella inställningar'!$B$3,Data!A:B,2,FALSE),FALSE)*(1+'Generella inställningar'!$B$5),"")</f>
        <v/>
      </c>
      <c r="F82" s="30"/>
      <c r="G82" s="30"/>
      <c r="H82" s="44" t="str">
        <f t="shared" si="2"/>
        <v/>
      </c>
      <c r="I82" s="66"/>
    </row>
    <row r="83" spans="1:9" x14ac:dyDescent="0.2">
      <c r="A83" s="140"/>
      <c r="B83" s="21"/>
      <c r="C83" s="21"/>
      <c r="D83" s="3"/>
      <c r="E83" s="41" t="str">
        <f>IFERROR(VLOOKUP(D83,Data!K:L,VLOOKUP('Generella inställningar'!$B$3,Data!A:B,2,FALSE),FALSE)*(1+'Generella inställningar'!$B$5),"")</f>
        <v/>
      </c>
      <c r="F83" s="30"/>
      <c r="G83" s="30"/>
      <c r="H83" s="44" t="str">
        <f t="shared" si="2"/>
        <v/>
      </c>
      <c r="I83" s="66"/>
    </row>
    <row r="84" spans="1:9" x14ac:dyDescent="0.2">
      <c r="A84" s="140"/>
      <c r="B84" s="21"/>
      <c r="C84" s="21"/>
      <c r="D84" s="3"/>
      <c r="E84" s="41" t="str">
        <f>IFERROR(VLOOKUP(D84,Data!K:L,VLOOKUP('Generella inställningar'!$B$3,Data!A:B,2,FALSE),FALSE)*(1+'Generella inställningar'!$B$5),"")</f>
        <v/>
      </c>
      <c r="F84" s="30"/>
      <c r="G84" s="30"/>
      <c r="H84" s="44" t="str">
        <f t="shared" si="2"/>
        <v/>
      </c>
      <c r="I84" s="66"/>
    </row>
    <row r="85" spans="1:9" x14ac:dyDescent="0.2">
      <c r="A85" s="140"/>
      <c r="B85" s="21"/>
      <c r="C85" s="21"/>
      <c r="D85" s="3"/>
      <c r="E85" s="41" t="str">
        <f>IFERROR(VLOOKUP(D85,Data!K:L,VLOOKUP('Generella inställningar'!$B$3,Data!A:B,2,FALSE),FALSE)*(1+'Generella inställningar'!$B$5),"")</f>
        <v/>
      </c>
      <c r="F85" s="30"/>
      <c r="G85" s="30"/>
      <c r="H85" s="44" t="str">
        <f t="shared" si="2"/>
        <v/>
      </c>
      <c r="I85" s="66"/>
    </row>
    <row r="86" spans="1:9" x14ac:dyDescent="0.2">
      <c r="A86" s="140"/>
      <c r="B86" s="21"/>
      <c r="C86" s="21"/>
      <c r="D86" s="3"/>
      <c r="E86" s="41" t="str">
        <f>IFERROR(VLOOKUP(D86,Data!K:L,VLOOKUP('Generella inställningar'!$B$3,Data!A:B,2,FALSE),FALSE)*(1+'Generella inställningar'!$B$5),"")</f>
        <v/>
      </c>
      <c r="F86" s="30"/>
      <c r="G86" s="30"/>
      <c r="H86" s="44" t="str">
        <f t="shared" si="2"/>
        <v/>
      </c>
      <c r="I86" s="66"/>
    </row>
    <row r="87" spans="1:9" x14ac:dyDescent="0.2">
      <c r="A87" s="140"/>
      <c r="B87" s="21"/>
      <c r="C87" s="21"/>
      <c r="D87" s="3"/>
      <c r="E87" s="41" t="str">
        <f>IFERROR(VLOOKUP(D87,Data!K:L,VLOOKUP('Generella inställningar'!$B$3,Data!A:B,2,FALSE),FALSE)*(1+'Generella inställningar'!$B$5),"")</f>
        <v/>
      </c>
      <c r="F87" s="30"/>
      <c r="G87" s="30"/>
      <c r="H87" s="44" t="str">
        <f t="shared" si="2"/>
        <v/>
      </c>
      <c r="I87" s="66"/>
    </row>
    <row r="88" spans="1:9" x14ac:dyDescent="0.2">
      <c r="A88" s="140"/>
      <c r="B88" s="21"/>
      <c r="C88" s="21"/>
      <c r="D88" s="3"/>
      <c r="E88" s="41" t="str">
        <f>IFERROR(VLOOKUP(D88,Data!K:L,VLOOKUP('Generella inställningar'!$B$3,Data!A:B,2,FALSE),FALSE)*(1+'Generella inställningar'!$B$5),"")</f>
        <v/>
      </c>
      <c r="F88" s="30"/>
      <c r="G88" s="30"/>
      <c r="H88" s="44" t="str">
        <f t="shared" si="2"/>
        <v/>
      </c>
      <c r="I88" s="66"/>
    </row>
    <row r="89" spans="1:9" x14ac:dyDescent="0.2">
      <c r="A89" s="140"/>
      <c r="B89" s="21"/>
      <c r="C89" s="21"/>
      <c r="D89" s="3"/>
      <c r="E89" s="41" t="str">
        <f>IFERROR(VLOOKUP(D89,Data!K:L,VLOOKUP('Generella inställningar'!$B$3,Data!A:B,2,FALSE),FALSE)*(1+'Generella inställningar'!$B$5),"")</f>
        <v/>
      </c>
      <c r="F89" s="30"/>
      <c r="G89" s="30"/>
      <c r="H89" s="44" t="str">
        <f t="shared" si="2"/>
        <v/>
      </c>
      <c r="I89" s="66"/>
    </row>
    <row r="90" spans="1:9" x14ac:dyDescent="0.2">
      <c r="A90" s="140"/>
      <c r="B90" s="21"/>
      <c r="C90" s="21"/>
      <c r="D90" s="3"/>
      <c r="E90" s="41" t="str">
        <f>IFERROR(VLOOKUP(D90,Data!K:L,VLOOKUP('Generella inställningar'!$B$3,Data!A:B,2,FALSE),FALSE)*(1+'Generella inställningar'!$B$5),"")</f>
        <v/>
      </c>
      <c r="F90" s="30"/>
      <c r="G90" s="30"/>
      <c r="H90" s="44" t="str">
        <f t="shared" si="2"/>
        <v/>
      </c>
      <c r="I90" s="66"/>
    </row>
    <row r="91" spans="1:9" ht="15.75" customHeight="1" x14ac:dyDescent="0.2">
      <c r="A91" s="140"/>
      <c r="B91" s="21"/>
      <c r="C91" s="21"/>
      <c r="D91" s="3"/>
      <c r="E91" s="41" t="str">
        <f>IFERROR(VLOOKUP(D91,Data!K:L,VLOOKUP('Generella inställningar'!$B$3,Data!A:B,2,FALSE),FALSE)*(1+'Generella inställningar'!$B$5),"")</f>
        <v/>
      </c>
      <c r="F91" s="30"/>
      <c r="G91" s="30"/>
      <c r="H91" s="44" t="str">
        <f t="shared" si="2"/>
        <v/>
      </c>
      <c r="I91" s="66"/>
    </row>
    <row r="92" spans="1:9" x14ac:dyDescent="0.2">
      <c r="A92" s="140"/>
      <c r="B92" s="21"/>
      <c r="C92" s="21"/>
      <c r="D92" s="3"/>
      <c r="E92" s="41" t="str">
        <f>IFERROR(VLOOKUP(D92,Data!K:L,VLOOKUP('Generella inställningar'!$B$3,Data!A:B,2,FALSE),FALSE)*(1+'Generella inställningar'!$B$5),"")</f>
        <v/>
      </c>
      <c r="F92" s="30"/>
      <c r="G92" s="30"/>
      <c r="H92" s="44" t="str">
        <f t="shared" si="2"/>
        <v/>
      </c>
      <c r="I92" s="66"/>
    </row>
    <row r="93" spans="1:9" ht="15" customHeight="1" x14ac:dyDescent="0.2">
      <c r="A93" s="140"/>
      <c r="B93" s="21"/>
      <c r="C93" s="21"/>
      <c r="D93" s="3"/>
      <c r="E93" s="41" t="str">
        <f>IFERROR(VLOOKUP(D93,Data!K:L,VLOOKUP('Generella inställningar'!$B$3,Data!A:B,2,FALSE),FALSE)*(1+'Generella inställningar'!$B$5),"")</f>
        <v/>
      </c>
      <c r="F93" s="30"/>
      <c r="G93" s="30"/>
      <c r="H93" s="44" t="str">
        <f t="shared" si="2"/>
        <v/>
      </c>
      <c r="I93" s="66"/>
    </row>
    <row r="94" spans="1:9" x14ac:dyDescent="0.2">
      <c r="A94" s="140"/>
      <c r="B94" s="21"/>
      <c r="C94" s="21"/>
      <c r="D94" s="3"/>
      <c r="E94" s="41" t="str">
        <f>IFERROR(VLOOKUP(D94,Data!K:L,VLOOKUP('Generella inställningar'!$B$3,Data!A:B,2,FALSE),FALSE)*(1+'Generella inställningar'!$B$5),"")</f>
        <v/>
      </c>
      <c r="F94" s="30"/>
      <c r="G94" s="30"/>
      <c r="H94" s="44" t="str">
        <f t="shared" si="2"/>
        <v/>
      </c>
      <c r="I94" s="66"/>
    </row>
    <row r="95" spans="1:9" x14ac:dyDescent="0.2">
      <c r="A95" s="140"/>
      <c r="B95" s="21"/>
      <c r="C95" s="21"/>
      <c r="D95" s="3"/>
      <c r="E95" s="41" t="str">
        <f>IFERROR(VLOOKUP(D95,Data!K:L,VLOOKUP('Generella inställningar'!$B$3,Data!A:B,2,FALSE),FALSE)*(1+'Generella inställningar'!$B$5),"")</f>
        <v/>
      </c>
      <c r="F95" s="30"/>
      <c r="G95" s="30"/>
      <c r="H95" s="44" t="str">
        <f t="shared" si="2"/>
        <v/>
      </c>
      <c r="I95" s="66"/>
    </row>
    <row r="96" spans="1:9" x14ac:dyDescent="0.2">
      <c r="A96" s="140"/>
      <c r="B96" s="21"/>
      <c r="C96" s="21"/>
      <c r="D96" s="3"/>
      <c r="E96" s="41" t="str">
        <f>IFERROR(VLOOKUP(D96,Data!K:L,VLOOKUP('Generella inställningar'!$B$3,Data!A:B,2,FALSE),FALSE)*(1+'Generella inställningar'!$B$5),"")</f>
        <v/>
      </c>
      <c r="F96" s="30"/>
      <c r="G96" s="30"/>
      <c r="H96" s="44" t="str">
        <f t="shared" si="2"/>
        <v/>
      </c>
      <c r="I96" s="66"/>
    </row>
    <row r="97" spans="1:9" x14ac:dyDescent="0.2">
      <c r="A97" s="140"/>
      <c r="B97" s="21"/>
      <c r="C97" s="21"/>
      <c r="D97" s="3"/>
      <c r="E97" s="41" t="str">
        <f>IFERROR(VLOOKUP(D97,Data!K:L,VLOOKUP('Generella inställningar'!$B$3,Data!A:B,2,FALSE),FALSE)*(1+'Generella inställningar'!$B$5),"")</f>
        <v/>
      </c>
      <c r="F97" s="30"/>
      <c r="G97" s="30"/>
      <c r="H97" s="44" t="str">
        <f t="shared" si="2"/>
        <v/>
      </c>
      <c r="I97" s="66"/>
    </row>
    <row r="98" spans="1:9" x14ac:dyDescent="0.2">
      <c r="A98" s="145"/>
      <c r="B98" s="145"/>
      <c r="C98" s="146"/>
      <c r="D98" s="147"/>
      <c r="E98" s="145"/>
      <c r="F98" s="146"/>
      <c r="G98" s="146"/>
      <c r="H98" s="148"/>
      <c r="I98" s="145"/>
    </row>
  </sheetData>
  <sheetProtection algorithmName="SHA-512" hashValue="kXl273NNgMCmvoEBdhrmmAlwDiqBSYzdF5/YCsXF9F8BFBahUNlr8vHkVr1ptZo8AE3KGGHXbPcfPi2I41LGyg==" saltValue="aZJbOBqjAZPkX8FxPEdwMQ==" spinCount="100000" sheet="1" formatColumns="0" formatRows="0"/>
  <mergeCells count="4">
    <mergeCell ref="D3:F3"/>
    <mergeCell ref="A1:I1"/>
    <mergeCell ref="A2:I2"/>
    <mergeCell ref="A3:C3"/>
  </mergeCells>
  <dataValidations count="4">
    <dataValidation type="list" allowBlank="1" showInputMessage="1" showErrorMessage="1" sqref="A5:A97" xr:uid="{3E306898-71B4-4C41-8D03-487BE39D0A3C}">
      <formula1>Kostnadsbärare</formula1>
    </dataValidation>
    <dataValidation type="list" allowBlank="1" showInputMessage="1" showErrorMessage="1" errorTitle="Välj ett av alternativen" error="Tryck på avbryt-knappen,_x000a_välj därefter ett av alternativen_x000a_i rulllistan." sqref="D5:D97" xr:uid="{BE9805EC-AF91-40E2-8A2B-56854297F0D2}">
      <formula1>INDIRECT(TimloneGruppNamn)</formula1>
    </dataValidation>
    <dataValidation type="whole" allowBlank="1" showInputMessage="1" showErrorMessage="1" sqref="F5:F97" xr:uid="{8D35990E-5A31-4CF0-8670-103E7A2693BA}">
      <formula1>0</formula1>
      <formula2>100</formula2>
    </dataValidation>
    <dataValidation type="whole" allowBlank="1" showInputMessage="1" showErrorMessage="1" sqref="G5:G97" xr:uid="{7CC636BC-FD1F-42F6-AA14-7405F2FBB749}">
      <formula1>0</formula1>
      <formula2>50</formula2>
    </dataValidation>
  </dataValidations>
  <pageMargins left="0.7" right="0.7" top="0.75" bottom="0.75" header="0.3" footer="0.3"/>
  <pageSetup paperSize="9" scale="6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9CC735-46A4-4A32-A367-CBC4D321B9C6}">
          <x14:formula1>
            <xm:f>Data!$S$1:$S$3</xm:f>
          </x14:formula1>
          <xm:sqref>I5:I97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13A4-5927-4C4B-9EB0-18E3BEB0DD72}">
  <sheetPr>
    <pageSetUpPr fitToPage="1"/>
  </sheetPr>
  <dimension ref="A1:U101"/>
  <sheetViews>
    <sheetView showGridLines="0" zoomScaleNormal="100" workbookViewId="0">
      <selection activeCell="A4" sqref="A4:I96"/>
    </sheetView>
  </sheetViews>
  <sheetFormatPr baseColWidth="10" defaultColWidth="0" defaultRowHeight="15" zeroHeight="1" x14ac:dyDescent="0.2"/>
  <cols>
    <col min="1" max="1" width="23.5" style="2" customWidth="1"/>
    <col min="2" max="2" width="40.33203125" style="2" bestFit="1" customWidth="1"/>
    <col min="3" max="3" width="40.33203125" style="2" customWidth="1"/>
    <col min="4" max="4" width="37.33203125" style="2" customWidth="1"/>
    <col min="5" max="5" width="19.6640625" style="6" customWidth="1"/>
    <col min="6" max="6" width="16.6640625" style="6" bestFit="1" customWidth="1"/>
    <col min="7" max="7" width="14.33203125" style="6" customWidth="1"/>
    <col min="8" max="8" width="17.33203125" style="2" bestFit="1" customWidth="1"/>
    <col min="9" max="9" width="28.5" style="2" customWidth="1"/>
    <col min="10" max="10" width="12" style="2" hidden="1"/>
    <col min="11" max="11" width="9.33203125" style="2" hidden="1"/>
    <col min="12" max="12" width="13" style="2" hidden="1"/>
    <col min="13" max="13" width="24.6640625" style="2" hidden="1"/>
    <col min="14" max="14" width="8.6640625" style="2" hidden="1"/>
    <col min="15" max="15" width="38.5" style="2" hidden="1"/>
    <col min="16" max="16" width="24" style="2" hidden="1"/>
    <col min="17" max="17" width="32" style="2" hidden="1"/>
    <col min="18" max="18" width="8.6640625" style="2" hidden="1"/>
    <col min="19" max="19" width="13.5" style="2" hidden="1"/>
    <col min="20" max="20" width="10.33203125" style="2" hidden="1"/>
    <col min="21" max="21" width="14.6640625" style="2" hidden="1"/>
    <col min="22" max="16384" width="8.6640625" style="2" hidden="1"/>
  </cols>
  <sheetData>
    <row r="1" spans="1:9" ht="44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</row>
    <row r="2" spans="1:9" x14ac:dyDescent="0.2">
      <c r="A2" s="162" t="s">
        <v>244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2">
      <c r="A3" s="158"/>
      <c r="B3" s="158"/>
      <c r="C3" s="158"/>
      <c r="D3" s="158"/>
      <c r="E3" s="163"/>
      <c r="F3" s="105" t="s">
        <v>13</v>
      </c>
      <c r="G3" s="106"/>
      <c r="H3" s="46">
        <f>SUM(H5:H95)</f>
        <v>0</v>
      </c>
    </row>
    <row r="4" spans="1:9" x14ac:dyDescent="0.2">
      <c r="A4" s="141" t="s">
        <v>59</v>
      </c>
      <c r="B4" s="150" t="s">
        <v>16</v>
      </c>
      <c r="C4" s="151" t="s">
        <v>63</v>
      </c>
      <c r="D4" s="152" t="s">
        <v>248</v>
      </c>
      <c r="E4" s="152" t="s">
        <v>249</v>
      </c>
      <c r="F4" s="152" t="s">
        <v>250</v>
      </c>
      <c r="G4" s="153" t="s">
        <v>251</v>
      </c>
      <c r="H4" s="143" t="s">
        <v>22</v>
      </c>
      <c r="I4" s="143" t="s">
        <v>165</v>
      </c>
    </row>
    <row r="5" spans="1:9" x14ac:dyDescent="0.2">
      <c r="A5" s="149"/>
      <c r="B5" s="4"/>
      <c r="C5" s="76"/>
      <c r="D5" s="77"/>
      <c r="E5" s="77"/>
      <c r="F5" s="77"/>
      <c r="G5" s="78"/>
      <c r="H5" s="67"/>
      <c r="I5" s="21"/>
    </row>
    <row r="6" spans="1:9" x14ac:dyDescent="0.2">
      <c r="A6" s="149"/>
      <c r="B6" s="4"/>
      <c r="C6" s="76"/>
      <c r="D6" s="77"/>
      <c r="E6" s="77"/>
      <c r="F6" s="77"/>
      <c r="G6" s="78"/>
      <c r="H6" s="67"/>
      <c r="I6" s="21"/>
    </row>
    <row r="7" spans="1:9" x14ac:dyDescent="0.2">
      <c r="A7" s="149"/>
      <c r="B7" s="4"/>
      <c r="C7" s="76"/>
      <c r="D7" s="77"/>
      <c r="E7" s="77"/>
      <c r="F7" s="77"/>
      <c r="G7" s="78"/>
      <c r="H7" s="67"/>
      <c r="I7" s="21"/>
    </row>
    <row r="8" spans="1:9" x14ac:dyDescent="0.2">
      <c r="A8" s="149"/>
      <c r="B8" s="4"/>
      <c r="C8" s="76"/>
      <c r="D8" s="77"/>
      <c r="E8" s="77"/>
      <c r="F8" s="77"/>
      <c r="G8" s="78"/>
      <c r="H8" s="67"/>
      <c r="I8" s="21"/>
    </row>
    <row r="9" spans="1:9" x14ac:dyDescent="0.2">
      <c r="A9" s="149"/>
      <c r="B9" s="4"/>
      <c r="C9" s="76"/>
      <c r="D9" s="77"/>
      <c r="E9" s="77"/>
      <c r="F9" s="77"/>
      <c r="G9" s="78"/>
      <c r="H9" s="67"/>
      <c r="I9" s="21"/>
    </row>
    <row r="10" spans="1:9" x14ac:dyDescent="0.2">
      <c r="A10" s="149"/>
      <c r="B10" s="4"/>
      <c r="C10" s="76"/>
      <c r="D10" s="77"/>
      <c r="E10" s="77"/>
      <c r="F10" s="77"/>
      <c r="G10" s="78"/>
      <c r="H10" s="67"/>
      <c r="I10" s="21"/>
    </row>
    <row r="11" spans="1:9" x14ac:dyDescent="0.2">
      <c r="A11" s="149"/>
      <c r="B11" s="4"/>
      <c r="C11" s="76"/>
      <c r="D11" s="77"/>
      <c r="E11" s="77"/>
      <c r="F11" s="77"/>
      <c r="G11" s="78"/>
      <c r="H11" s="67"/>
      <c r="I11" s="21"/>
    </row>
    <row r="12" spans="1:9" x14ac:dyDescent="0.2">
      <c r="A12" s="149"/>
      <c r="B12" s="4"/>
      <c r="C12" s="76"/>
      <c r="D12" s="77"/>
      <c r="E12" s="77"/>
      <c r="F12" s="77"/>
      <c r="G12" s="78"/>
      <c r="H12" s="67"/>
      <c r="I12" s="21"/>
    </row>
    <row r="13" spans="1:9" x14ac:dyDescent="0.2">
      <c r="A13" s="149"/>
      <c r="B13" s="4"/>
      <c r="C13" s="76"/>
      <c r="D13" s="77"/>
      <c r="E13" s="77"/>
      <c r="F13" s="77"/>
      <c r="G13" s="78"/>
      <c r="H13" s="67"/>
      <c r="I13" s="21"/>
    </row>
    <row r="14" spans="1:9" x14ac:dyDescent="0.2">
      <c r="A14" s="149"/>
      <c r="B14" s="4"/>
      <c r="C14" s="76"/>
      <c r="D14" s="77"/>
      <c r="E14" s="77"/>
      <c r="F14" s="77"/>
      <c r="G14" s="78"/>
      <c r="H14" s="67"/>
      <c r="I14" s="21"/>
    </row>
    <row r="15" spans="1:9" x14ac:dyDescent="0.2">
      <c r="A15" s="149"/>
      <c r="B15" s="4"/>
      <c r="C15" s="76"/>
      <c r="D15" s="77"/>
      <c r="E15" s="77"/>
      <c r="F15" s="77"/>
      <c r="G15" s="78"/>
      <c r="H15" s="67"/>
      <c r="I15" s="21"/>
    </row>
    <row r="16" spans="1:9" x14ac:dyDescent="0.2">
      <c r="A16" s="149"/>
      <c r="B16" s="4"/>
      <c r="C16" s="76"/>
      <c r="D16" s="77"/>
      <c r="E16" s="77"/>
      <c r="F16" s="77"/>
      <c r="G16" s="78"/>
      <c r="H16" s="67"/>
      <c r="I16" s="21"/>
    </row>
    <row r="17" spans="1:9" x14ac:dyDescent="0.2">
      <c r="A17" s="149"/>
      <c r="B17" s="4"/>
      <c r="C17" s="76"/>
      <c r="D17" s="77"/>
      <c r="E17" s="77"/>
      <c r="F17" s="77"/>
      <c r="G17" s="78"/>
      <c r="H17" s="67"/>
      <c r="I17" s="21"/>
    </row>
    <row r="18" spans="1:9" x14ac:dyDescent="0.2">
      <c r="A18" s="149"/>
      <c r="B18" s="4"/>
      <c r="C18" s="76"/>
      <c r="D18" s="77"/>
      <c r="E18" s="77"/>
      <c r="F18" s="77"/>
      <c r="G18" s="78"/>
      <c r="H18" s="67"/>
      <c r="I18" s="21"/>
    </row>
    <row r="19" spans="1:9" x14ac:dyDescent="0.2">
      <c r="A19" s="149"/>
      <c r="B19" s="4"/>
      <c r="C19" s="76"/>
      <c r="D19" s="77"/>
      <c r="E19" s="77"/>
      <c r="F19" s="77"/>
      <c r="G19" s="78"/>
      <c r="H19" s="67"/>
      <c r="I19" s="21"/>
    </row>
    <row r="20" spans="1:9" x14ac:dyDescent="0.2">
      <c r="A20" s="149"/>
      <c r="B20" s="4"/>
      <c r="C20" s="76"/>
      <c r="D20" s="77"/>
      <c r="E20" s="77"/>
      <c r="F20" s="77"/>
      <c r="G20" s="78"/>
      <c r="H20" s="67"/>
      <c r="I20" s="21"/>
    </row>
    <row r="21" spans="1:9" x14ac:dyDescent="0.2">
      <c r="A21" s="149"/>
      <c r="B21" s="4"/>
      <c r="C21" s="76"/>
      <c r="D21" s="77"/>
      <c r="E21" s="77"/>
      <c r="F21" s="77"/>
      <c r="G21" s="78"/>
      <c r="H21" s="67"/>
      <c r="I21" s="21"/>
    </row>
    <row r="22" spans="1:9" x14ac:dyDescent="0.2">
      <c r="A22" s="149"/>
      <c r="B22" s="4"/>
      <c r="C22" s="76"/>
      <c r="D22" s="77"/>
      <c r="E22" s="77"/>
      <c r="F22" s="77"/>
      <c r="G22" s="78"/>
      <c r="H22" s="67"/>
      <c r="I22" s="21"/>
    </row>
    <row r="23" spans="1:9" x14ac:dyDescent="0.2">
      <c r="A23" s="149"/>
      <c r="B23" s="4"/>
      <c r="C23" s="76"/>
      <c r="D23" s="77"/>
      <c r="E23" s="77"/>
      <c r="F23" s="77"/>
      <c r="G23" s="78"/>
      <c r="H23" s="67"/>
      <c r="I23" s="21"/>
    </row>
    <row r="24" spans="1:9" x14ac:dyDescent="0.2">
      <c r="A24" s="149"/>
      <c r="B24" s="4"/>
      <c r="C24" s="76"/>
      <c r="D24" s="77"/>
      <c r="E24" s="77"/>
      <c r="F24" s="77"/>
      <c r="G24" s="78"/>
      <c r="H24" s="67"/>
      <c r="I24" s="21"/>
    </row>
    <row r="25" spans="1:9" x14ac:dyDescent="0.2">
      <c r="A25" s="149"/>
      <c r="B25" s="4"/>
      <c r="C25" s="76"/>
      <c r="D25" s="77"/>
      <c r="E25" s="77"/>
      <c r="F25" s="77"/>
      <c r="G25" s="78"/>
      <c r="H25" s="67"/>
      <c r="I25" s="21"/>
    </row>
    <row r="26" spans="1:9" x14ac:dyDescent="0.2">
      <c r="A26" s="149"/>
      <c r="B26" s="4"/>
      <c r="C26" s="76"/>
      <c r="D26" s="77"/>
      <c r="E26" s="77"/>
      <c r="F26" s="77"/>
      <c r="G26" s="78"/>
      <c r="H26" s="67"/>
      <c r="I26" s="21"/>
    </row>
    <row r="27" spans="1:9" x14ac:dyDescent="0.2">
      <c r="A27" s="149"/>
      <c r="B27" s="4"/>
      <c r="C27" s="76"/>
      <c r="D27" s="77"/>
      <c r="E27" s="77"/>
      <c r="F27" s="77"/>
      <c r="G27" s="78"/>
      <c r="H27" s="67"/>
      <c r="I27" s="21"/>
    </row>
    <row r="28" spans="1:9" x14ac:dyDescent="0.2">
      <c r="A28" s="149"/>
      <c r="B28" s="4"/>
      <c r="C28" s="76"/>
      <c r="D28" s="77"/>
      <c r="E28" s="77"/>
      <c r="F28" s="77"/>
      <c r="G28" s="78"/>
      <c r="H28" s="67"/>
      <c r="I28" s="21"/>
    </row>
    <row r="29" spans="1:9" x14ac:dyDescent="0.2">
      <c r="A29" s="149"/>
      <c r="B29" s="4"/>
      <c r="C29" s="76"/>
      <c r="D29" s="77"/>
      <c r="E29" s="77"/>
      <c r="F29" s="77"/>
      <c r="G29" s="78"/>
      <c r="H29" s="67"/>
      <c r="I29" s="21"/>
    </row>
    <row r="30" spans="1:9" x14ac:dyDescent="0.2">
      <c r="A30" s="149"/>
      <c r="B30" s="4"/>
      <c r="C30" s="76"/>
      <c r="D30" s="77"/>
      <c r="E30" s="77"/>
      <c r="F30" s="77"/>
      <c r="G30" s="78"/>
      <c r="H30" s="67"/>
      <c r="I30" s="21"/>
    </row>
    <row r="31" spans="1:9" x14ac:dyDescent="0.2">
      <c r="A31" s="149"/>
      <c r="B31" s="4"/>
      <c r="C31" s="76"/>
      <c r="D31" s="77"/>
      <c r="E31" s="77"/>
      <c r="F31" s="77"/>
      <c r="G31" s="78"/>
      <c r="H31" s="67"/>
      <c r="I31" s="21"/>
    </row>
    <row r="32" spans="1:9" x14ac:dyDescent="0.2">
      <c r="A32" s="149"/>
      <c r="B32" s="4"/>
      <c r="C32" s="76"/>
      <c r="D32" s="77"/>
      <c r="E32" s="77"/>
      <c r="F32" s="77"/>
      <c r="G32" s="78"/>
      <c r="H32" s="67"/>
      <c r="I32" s="21"/>
    </row>
    <row r="33" spans="1:9" x14ac:dyDescent="0.2">
      <c r="A33" s="149"/>
      <c r="B33" s="4"/>
      <c r="C33" s="76"/>
      <c r="D33" s="77"/>
      <c r="E33" s="77"/>
      <c r="F33" s="77"/>
      <c r="G33" s="78"/>
      <c r="H33" s="67"/>
      <c r="I33" s="21"/>
    </row>
    <row r="34" spans="1:9" x14ac:dyDescent="0.2">
      <c r="A34" s="149"/>
      <c r="B34" s="4"/>
      <c r="C34" s="76"/>
      <c r="D34" s="77"/>
      <c r="E34" s="77"/>
      <c r="F34" s="77"/>
      <c r="G34" s="78"/>
      <c r="H34" s="67"/>
      <c r="I34" s="21"/>
    </row>
    <row r="35" spans="1:9" x14ac:dyDescent="0.2">
      <c r="A35" s="149"/>
      <c r="B35" s="4"/>
      <c r="C35" s="76"/>
      <c r="D35" s="77"/>
      <c r="E35" s="77"/>
      <c r="F35" s="77"/>
      <c r="G35" s="78"/>
      <c r="H35" s="67"/>
      <c r="I35" s="21"/>
    </row>
    <row r="36" spans="1:9" x14ac:dyDescent="0.2">
      <c r="A36" s="149"/>
      <c r="B36" s="4"/>
      <c r="C36" s="76"/>
      <c r="D36" s="77"/>
      <c r="E36" s="77"/>
      <c r="F36" s="77"/>
      <c r="G36" s="78"/>
      <c r="H36" s="67"/>
      <c r="I36" s="21"/>
    </row>
    <row r="37" spans="1:9" x14ac:dyDescent="0.2">
      <c r="A37" s="149"/>
      <c r="B37" s="4"/>
      <c r="C37" s="76"/>
      <c r="D37" s="77"/>
      <c r="E37" s="77"/>
      <c r="F37" s="77"/>
      <c r="G37" s="78"/>
      <c r="H37" s="67"/>
      <c r="I37" s="21"/>
    </row>
    <row r="38" spans="1:9" x14ac:dyDescent="0.2">
      <c r="A38" s="149"/>
      <c r="B38" s="4"/>
      <c r="C38" s="76"/>
      <c r="D38" s="77"/>
      <c r="E38" s="77"/>
      <c r="F38" s="77"/>
      <c r="G38" s="78"/>
      <c r="H38" s="67"/>
      <c r="I38" s="21"/>
    </row>
    <row r="39" spans="1:9" x14ac:dyDescent="0.2">
      <c r="A39" s="149"/>
      <c r="B39" s="4"/>
      <c r="C39" s="76"/>
      <c r="D39" s="77"/>
      <c r="E39" s="77"/>
      <c r="F39" s="77"/>
      <c r="G39" s="78"/>
      <c r="H39" s="67"/>
      <c r="I39" s="21"/>
    </row>
    <row r="40" spans="1:9" x14ac:dyDescent="0.2">
      <c r="A40" s="149"/>
      <c r="B40" s="4"/>
      <c r="C40" s="76"/>
      <c r="D40" s="77"/>
      <c r="E40" s="77"/>
      <c r="F40" s="77"/>
      <c r="G40" s="78"/>
      <c r="H40" s="67"/>
      <c r="I40" s="21"/>
    </row>
    <row r="41" spans="1:9" x14ac:dyDescent="0.2">
      <c r="A41" s="149"/>
      <c r="B41" s="4"/>
      <c r="C41" s="76"/>
      <c r="D41" s="77"/>
      <c r="E41" s="77"/>
      <c r="F41" s="77"/>
      <c r="G41" s="78"/>
      <c r="H41" s="67"/>
      <c r="I41" s="21"/>
    </row>
    <row r="42" spans="1:9" x14ac:dyDescent="0.2">
      <c r="A42" s="149"/>
      <c r="B42" s="4"/>
      <c r="C42" s="76"/>
      <c r="D42" s="77"/>
      <c r="E42" s="77"/>
      <c r="F42" s="77"/>
      <c r="G42" s="78"/>
      <c r="H42" s="67"/>
      <c r="I42" s="21"/>
    </row>
    <row r="43" spans="1:9" x14ac:dyDescent="0.2">
      <c r="A43" s="149"/>
      <c r="B43" s="4"/>
      <c r="C43" s="76"/>
      <c r="D43" s="77"/>
      <c r="E43" s="77"/>
      <c r="F43" s="77"/>
      <c r="G43" s="78"/>
      <c r="H43" s="67"/>
      <c r="I43" s="21"/>
    </row>
    <row r="44" spans="1:9" x14ac:dyDescent="0.2">
      <c r="A44" s="149"/>
      <c r="B44" s="4"/>
      <c r="C44" s="76"/>
      <c r="D44" s="77"/>
      <c r="E44" s="77"/>
      <c r="F44" s="77"/>
      <c r="G44" s="78"/>
      <c r="H44" s="67"/>
      <c r="I44" s="21"/>
    </row>
    <row r="45" spans="1:9" x14ac:dyDescent="0.2">
      <c r="A45" s="149"/>
      <c r="B45" s="4"/>
      <c r="C45" s="76"/>
      <c r="D45" s="77"/>
      <c r="E45" s="77"/>
      <c r="F45" s="77"/>
      <c r="G45" s="78"/>
      <c r="H45" s="67"/>
      <c r="I45" s="21"/>
    </row>
    <row r="46" spans="1:9" x14ac:dyDescent="0.2">
      <c r="A46" s="149"/>
      <c r="B46" s="4"/>
      <c r="C46" s="76"/>
      <c r="D46" s="77"/>
      <c r="E46" s="77"/>
      <c r="F46" s="77"/>
      <c r="G46" s="78"/>
      <c r="H46" s="67"/>
      <c r="I46" s="21"/>
    </row>
    <row r="47" spans="1:9" x14ac:dyDescent="0.2">
      <c r="A47" s="149"/>
      <c r="B47" s="4"/>
      <c r="C47" s="76"/>
      <c r="D47" s="77"/>
      <c r="E47" s="77"/>
      <c r="F47" s="77"/>
      <c r="G47" s="78"/>
      <c r="H47" s="67"/>
      <c r="I47" s="21"/>
    </row>
    <row r="48" spans="1:9" x14ac:dyDescent="0.2">
      <c r="A48" s="149"/>
      <c r="B48" s="4"/>
      <c r="C48" s="76"/>
      <c r="D48" s="77"/>
      <c r="E48" s="77"/>
      <c r="F48" s="77"/>
      <c r="G48" s="78"/>
      <c r="H48" s="67"/>
      <c r="I48" s="21"/>
    </row>
    <row r="49" spans="1:9" x14ac:dyDescent="0.2">
      <c r="A49" s="149"/>
      <c r="B49" s="4"/>
      <c r="C49" s="76"/>
      <c r="D49" s="77"/>
      <c r="E49" s="77"/>
      <c r="F49" s="77"/>
      <c r="G49" s="78"/>
      <c r="H49" s="67"/>
      <c r="I49" s="21"/>
    </row>
    <row r="50" spans="1:9" x14ac:dyDescent="0.2">
      <c r="A50" s="149"/>
      <c r="B50" s="4"/>
      <c r="C50" s="76"/>
      <c r="D50" s="77"/>
      <c r="E50" s="77"/>
      <c r="F50" s="77"/>
      <c r="G50" s="78"/>
      <c r="H50" s="67"/>
      <c r="I50" s="21"/>
    </row>
    <row r="51" spans="1:9" x14ac:dyDescent="0.2">
      <c r="A51" s="149"/>
      <c r="B51" s="4"/>
      <c r="C51" s="76"/>
      <c r="D51" s="77"/>
      <c r="E51" s="77"/>
      <c r="F51" s="77"/>
      <c r="G51" s="78"/>
      <c r="H51" s="67"/>
      <c r="I51" s="21"/>
    </row>
    <row r="52" spans="1:9" x14ac:dyDescent="0.2">
      <c r="A52" s="149"/>
      <c r="B52" s="4"/>
      <c r="C52" s="76"/>
      <c r="D52" s="77"/>
      <c r="E52" s="77"/>
      <c r="F52" s="77"/>
      <c r="G52" s="78"/>
      <c r="H52" s="67"/>
      <c r="I52" s="21"/>
    </row>
    <row r="53" spans="1:9" x14ac:dyDescent="0.2">
      <c r="A53" s="149"/>
      <c r="B53" s="4"/>
      <c r="C53" s="76"/>
      <c r="D53" s="77"/>
      <c r="E53" s="77"/>
      <c r="F53" s="77"/>
      <c r="G53" s="78"/>
      <c r="H53" s="67"/>
      <c r="I53" s="21"/>
    </row>
    <row r="54" spans="1:9" x14ac:dyDescent="0.2">
      <c r="A54" s="149"/>
      <c r="B54" s="4"/>
      <c r="C54" s="76"/>
      <c r="D54" s="77"/>
      <c r="E54" s="77"/>
      <c r="F54" s="77"/>
      <c r="G54" s="78"/>
      <c r="H54" s="67"/>
      <c r="I54" s="21"/>
    </row>
    <row r="55" spans="1:9" x14ac:dyDescent="0.2">
      <c r="A55" s="149"/>
      <c r="B55" s="4"/>
      <c r="C55" s="76"/>
      <c r="D55" s="77"/>
      <c r="E55" s="77"/>
      <c r="F55" s="77"/>
      <c r="G55" s="78"/>
      <c r="H55" s="67"/>
      <c r="I55" s="21"/>
    </row>
    <row r="56" spans="1:9" x14ac:dyDescent="0.2">
      <c r="A56" s="149"/>
      <c r="B56" s="4"/>
      <c r="C56" s="76"/>
      <c r="D56" s="77"/>
      <c r="E56" s="77"/>
      <c r="F56" s="77"/>
      <c r="G56" s="78"/>
      <c r="H56" s="67"/>
      <c r="I56" s="21"/>
    </row>
    <row r="57" spans="1:9" x14ac:dyDescent="0.2">
      <c r="A57" s="149"/>
      <c r="B57" s="4"/>
      <c r="C57" s="76"/>
      <c r="D57" s="77"/>
      <c r="E57" s="77"/>
      <c r="F57" s="77"/>
      <c r="G57" s="78"/>
      <c r="H57" s="67"/>
      <c r="I57" s="21"/>
    </row>
    <row r="58" spans="1:9" x14ac:dyDescent="0.2">
      <c r="A58" s="149"/>
      <c r="B58" s="4"/>
      <c r="C58" s="76"/>
      <c r="D58" s="77"/>
      <c r="E58" s="77"/>
      <c r="F58" s="77"/>
      <c r="G58" s="78"/>
      <c r="H58" s="67"/>
      <c r="I58" s="21"/>
    </row>
    <row r="59" spans="1:9" x14ac:dyDescent="0.2">
      <c r="A59" s="149"/>
      <c r="B59" s="4"/>
      <c r="C59" s="76"/>
      <c r="D59" s="77"/>
      <c r="E59" s="77"/>
      <c r="F59" s="77"/>
      <c r="G59" s="78"/>
      <c r="H59" s="67"/>
      <c r="I59" s="21"/>
    </row>
    <row r="60" spans="1:9" x14ac:dyDescent="0.2">
      <c r="A60" s="149"/>
      <c r="B60" s="4"/>
      <c r="C60" s="76"/>
      <c r="D60" s="77"/>
      <c r="E60" s="77"/>
      <c r="F60" s="77"/>
      <c r="G60" s="78"/>
      <c r="H60" s="67"/>
      <c r="I60" s="21"/>
    </row>
    <row r="61" spans="1:9" x14ac:dyDescent="0.2">
      <c r="A61" s="149"/>
      <c r="B61" s="4"/>
      <c r="C61" s="76"/>
      <c r="D61" s="77"/>
      <c r="E61" s="77"/>
      <c r="F61" s="77"/>
      <c r="G61" s="78"/>
      <c r="H61" s="67"/>
      <c r="I61" s="21"/>
    </row>
    <row r="62" spans="1:9" x14ac:dyDescent="0.2">
      <c r="A62" s="149"/>
      <c r="B62" s="4"/>
      <c r="C62" s="76"/>
      <c r="D62" s="77"/>
      <c r="E62" s="77"/>
      <c r="F62" s="77"/>
      <c r="G62" s="78"/>
      <c r="H62" s="67"/>
      <c r="I62" s="21"/>
    </row>
    <row r="63" spans="1:9" x14ac:dyDescent="0.2">
      <c r="A63" s="149"/>
      <c r="B63" s="4"/>
      <c r="C63" s="76"/>
      <c r="D63" s="77"/>
      <c r="E63" s="77"/>
      <c r="F63" s="77"/>
      <c r="G63" s="78"/>
      <c r="H63" s="67"/>
      <c r="I63" s="21"/>
    </row>
    <row r="64" spans="1:9" x14ac:dyDescent="0.2">
      <c r="A64" s="149"/>
      <c r="B64" s="4"/>
      <c r="C64" s="76"/>
      <c r="D64" s="77"/>
      <c r="E64" s="77"/>
      <c r="F64" s="77"/>
      <c r="G64" s="78"/>
      <c r="H64" s="67"/>
      <c r="I64" s="21"/>
    </row>
    <row r="65" spans="1:9" x14ac:dyDescent="0.2">
      <c r="A65" s="149"/>
      <c r="B65" s="4"/>
      <c r="C65" s="76"/>
      <c r="D65" s="77"/>
      <c r="E65" s="77"/>
      <c r="F65" s="77"/>
      <c r="G65" s="78"/>
      <c r="H65" s="67"/>
      <c r="I65" s="21"/>
    </row>
    <row r="66" spans="1:9" x14ac:dyDescent="0.2">
      <c r="A66" s="149"/>
      <c r="B66" s="4"/>
      <c r="C66" s="76"/>
      <c r="D66" s="77"/>
      <c r="E66" s="77"/>
      <c r="F66" s="77"/>
      <c r="G66" s="78"/>
      <c r="H66" s="67"/>
      <c r="I66" s="21"/>
    </row>
    <row r="67" spans="1:9" x14ac:dyDescent="0.2">
      <c r="A67" s="149"/>
      <c r="B67" s="4"/>
      <c r="C67" s="76"/>
      <c r="D67" s="77"/>
      <c r="E67" s="77"/>
      <c r="F67" s="77"/>
      <c r="G67" s="78"/>
      <c r="H67" s="67"/>
      <c r="I67" s="21"/>
    </row>
    <row r="68" spans="1:9" x14ac:dyDescent="0.2">
      <c r="A68" s="149"/>
      <c r="B68" s="4"/>
      <c r="C68" s="76"/>
      <c r="D68" s="77"/>
      <c r="E68" s="77"/>
      <c r="F68" s="77"/>
      <c r="G68" s="78"/>
      <c r="H68" s="67"/>
      <c r="I68" s="21"/>
    </row>
    <row r="69" spans="1:9" x14ac:dyDescent="0.2">
      <c r="A69" s="149"/>
      <c r="B69" s="4"/>
      <c r="C69" s="76"/>
      <c r="D69" s="77"/>
      <c r="E69" s="77"/>
      <c r="F69" s="77"/>
      <c r="G69" s="78"/>
      <c r="H69" s="67"/>
      <c r="I69" s="21"/>
    </row>
    <row r="70" spans="1:9" x14ac:dyDescent="0.2">
      <c r="A70" s="149"/>
      <c r="B70" s="4"/>
      <c r="C70" s="76"/>
      <c r="D70" s="77"/>
      <c r="E70" s="77"/>
      <c r="F70" s="77"/>
      <c r="G70" s="78"/>
      <c r="H70" s="67"/>
      <c r="I70" s="21"/>
    </row>
    <row r="71" spans="1:9" x14ac:dyDescent="0.2">
      <c r="A71" s="149"/>
      <c r="B71" s="4"/>
      <c r="C71" s="76"/>
      <c r="D71" s="77"/>
      <c r="E71" s="77"/>
      <c r="F71" s="77"/>
      <c r="G71" s="78"/>
      <c r="H71" s="67"/>
      <c r="I71" s="21"/>
    </row>
    <row r="72" spans="1:9" x14ac:dyDescent="0.2">
      <c r="A72" s="149"/>
      <c r="B72" s="4"/>
      <c r="C72" s="76"/>
      <c r="D72" s="77"/>
      <c r="E72" s="77"/>
      <c r="F72" s="77"/>
      <c r="G72" s="78"/>
      <c r="H72" s="67"/>
      <c r="I72" s="21"/>
    </row>
    <row r="73" spans="1:9" x14ac:dyDescent="0.2">
      <c r="A73" s="149"/>
      <c r="B73" s="4"/>
      <c r="C73" s="76"/>
      <c r="D73" s="77"/>
      <c r="E73" s="77"/>
      <c r="F73" s="77"/>
      <c r="G73" s="78"/>
      <c r="H73" s="67"/>
      <c r="I73" s="21"/>
    </row>
    <row r="74" spans="1:9" x14ac:dyDescent="0.2">
      <c r="A74" s="149"/>
      <c r="B74" s="4"/>
      <c r="C74" s="76"/>
      <c r="D74" s="77"/>
      <c r="E74" s="77"/>
      <c r="F74" s="77"/>
      <c r="G74" s="78"/>
      <c r="H74" s="67"/>
      <c r="I74" s="21"/>
    </row>
    <row r="75" spans="1:9" x14ac:dyDescent="0.2">
      <c r="A75" s="149"/>
      <c r="B75" s="4"/>
      <c r="C75" s="76"/>
      <c r="D75" s="77"/>
      <c r="E75" s="77"/>
      <c r="F75" s="77"/>
      <c r="G75" s="78"/>
      <c r="H75" s="67"/>
      <c r="I75" s="21"/>
    </row>
    <row r="76" spans="1:9" x14ac:dyDescent="0.2">
      <c r="A76" s="149"/>
      <c r="B76" s="4"/>
      <c r="C76" s="76"/>
      <c r="D76" s="77"/>
      <c r="E76" s="77"/>
      <c r="F76" s="77"/>
      <c r="G76" s="78"/>
      <c r="H76" s="67"/>
      <c r="I76" s="21"/>
    </row>
    <row r="77" spans="1:9" x14ac:dyDescent="0.2">
      <c r="A77" s="149"/>
      <c r="B77" s="4"/>
      <c r="C77" s="76"/>
      <c r="D77" s="77"/>
      <c r="E77" s="77"/>
      <c r="F77" s="77"/>
      <c r="G77" s="78"/>
      <c r="H77" s="67"/>
      <c r="I77" s="21"/>
    </row>
    <row r="78" spans="1:9" x14ac:dyDescent="0.2">
      <c r="A78" s="149"/>
      <c r="B78" s="4"/>
      <c r="C78" s="76"/>
      <c r="D78" s="77"/>
      <c r="E78" s="77"/>
      <c r="F78" s="77"/>
      <c r="G78" s="78"/>
      <c r="H78" s="67"/>
      <c r="I78" s="21"/>
    </row>
    <row r="79" spans="1:9" x14ac:dyDescent="0.2">
      <c r="A79" s="149"/>
      <c r="B79" s="4"/>
      <c r="C79" s="76"/>
      <c r="D79" s="77"/>
      <c r="E79" s="77"/>
      <c r="F79" s="77"/>
      <c r="G79" s="78"/>
      <c r="H79" s="67"/>
      <c r="I79" s="21"/>
    </row>
    <row r="80" spans="1:9" x14ac:dyDescent="0.2">
      <c r="A80" s="149"/>
      <c r="B80" s="4"/>
      <c r="C80" s="76"/>
      <c r="D80" s="77"/>
      <c r="E80" s="77"/>
      <c r="F80" s="77"/>
      <c r="G80" s="78"/>
      <c r="H80" s="67"/>
      <c r="I80" s="21"/>
    </row>
    <row r="81" spans="1:9" x14ac:dyDescent="0.2">
      <c r="A81" s="149"/>
      <c r="B81" s="4"/>
      <c r="C81" s="76"/>
      <c r="D81" s="77"/>
      <c r="E81" s="77"/>
      <c r="F81" s="77"/>
      <c r="G81" s="78"/>
      <c r="H81" s="67"/>
      <c r="I81" s="21"/>
    </row>
    <row r="82" spans="1:9" x14ac:dyDescent="0.2">
      <c r="A82" s="149"/>
      <c r="B82" s="4"/>
      <c r="C82" s="76"/>
      <c r="D82" s="77"/>
      <c r="E82" s="77"/>
      <c r="F82" s="77"/>
      <c r="G82" s="78"/>
      <c r="H82" s="67"/>
      <c r="I82" s="21"/>
    </row>
    <row r="83" spans="1:9" x14ac:dyDescent="0.2">
      <c r="A83" s="149"/>
      <c r="B83" s="4"/>
      <c r="C83" s="76"/>
      <c r="D83" s="77"/>
      <c r="E83" s="77"/>
      <c r="F83" s="77"/>
      <c r="G83" s="78"/>
      <c r="H83" s="67"/>
      <c r="I83" s="21"/>
    </row>
    <row r="84" spans="1:9" x14ac:dyDescent="0.2">
      <c r="A84" s="149"/>
      <c r="B84" s="4"/>
      <c r="C84" s="76"/>
      <c r="D84" s="77"/>
      <c r="E84" s="77"/>
      <c r="F84" s="77"/>
      <c r="G84" s="78"/>
      <c r="H84" s="67"/>
      <c r="I84" s="21"/>
    </row>
    <row r="85" spans="1:9" x14ac:dyDescent="0.2">
      <c r="A85" s="149"/>
      <c r="B85" s="4"/>
      <c r="C85" s="76"/>
      <c r="D85" s="77"/>
      <c r="E85" s="77"/>
      <c r="F85" s="77"/>
      <c r="G85" s="78"/>
      <c r="H85" s="67"/>
      <c r="I85" s="21"/>
    </row>
    <row r="86" spans="1:9" x14ac:dyDescent="0.2">
      <c r="A86" s="149"/>
      <c r="B86" s="4"/>
      <c r="C86" s="76"/>
      <c r="D86" s="77"/>
      <c r="E86" s="77"/>
      <c r="F86" s="77"/>
      <c r="G86" s="78"/>
      <c r="H86" s="67"/>
      <c r="I86" s="21"/>
    </row>
    <row r="87" spans="1:9" x14ac:dyDescent="0.2">
      <c r="A87" s="149"/>
      <c r="B87" s="4"/>
      <c r="C87" s="76"/>
      <c r="D87" s="77"/>
      <c r="E87" s="77"/>
      <c r="F87" s="77"/>
      <c r="G87" s="78"/>
      <c r="H87" s="67"/>
      <c r="I87" s="21"/>
    </row>
    <row r="88" spans="1:9" x14ac:dyDescent="0.2">
      <c r="A88" s="149"/>
      <c r="B88" s="4"/>
      <c r="C88" s="76"/>
      <c r="D88" s="77"/>
      <c r="E88" s="77"/>
      <c r="F88" s="77"/>
      <c r="G88" s="78"/>
      <c r="H88" s="67"/>
      <c r="I88" s="21"/>
    </row>
    <row r="89" spans="1:9" x14ac:dyDescent="0.2">
      <c r="A89" s="149"/>
      <c r="B89" s="4"/>
      <c r="C89" s="76"/>
      <c r="D89" s="77"/>
      <c r="E89" s="77"/>
      <c r="F89" s="77"/>
      <c r="G89" s="78"/>
      <c r="H89" s="67"/>
      <c r="I89" s="21"/>
    </row>
    <row r="90" spans="1:9" x14ac:dyDescent="0.2">
      <c r="A90" s="149"/>
      <c r="B90" s="4"/>
      <c r="C90" s="76"/>
      <c r="D90" s="77"/>
      <c r="E90" s="77"/>
      <c r="F90" s="77"/>
      <c r="G90" s="78"/>
      <c r="H90" s="67"/>
      <c r="I90" s="21"/>
    </row>
    <row r="91" spans="1:9" x14ac:dyDescent="0.2">
      <c r="A91" s="149"/>
      <c r="B91" s="4"/>
      <c r="C91" s="76"/>
      <c r="D91" s="77"/>
      <c r="E91" s="77"/>
      <c r="F91" s="77"/>
      <c r="G91" s="78"/>
      <c r="H91" s="67"/>
      <c r="I91" s="21"/>
    </row>
    <row r="92" spans="1:9" x14ac:dyDescent="0.2">
      <c r="A92" s="149"/>
      <c r="B92" s="4"/>
      <c r="C92" s="76"/>
      <c r="D92" s="77"/>
      <c r="E92" s="77"/>
      <c r="F92" s="77"/>
      <c r="G92" s="78"/>
      <c r="H92" s="67"/>
      <c r="I92" s="21"/>
    </row>
    <row r="93" spans="1:9" x14ac:dyDescent="0.2">
      <c r="A93" s="149"/>
      <c r="B93" s="4"/>
      <c r="C93" s="76"/>
      <c r="D93" s="77"/>
      <c r="E93" s="77"/>
      <c r="F93" s="77"/>
      <c r="G93" s="78"/>
      <c r="H93" s="67"/>
      <c r="I93" s="21"/>
    </row>
    <row r="94" spans="1:9" x14ac:dyDescent="0.2">
      <c r="A94" s="149"/>
      <c r="B94" s="4"/>
      <c r="C94" s="76"/>
      <c r="D94" s="77"/>
      <c r="E94" s="77"/>
      <c r="F94" s="77"/>
      <c r="G94" s="78"/>
      <c r="H94" s="67"/>
      <c r="I94" s="21"/>
    </row>
    <row r="95" spans="1:9" x14ac:dyDescent="0.2">
      <c r="A95" s="149"/>
      <c r="B95" s="4"/>
      <c r="C95" s="96"/>
      <c r="D95" s="97"/>
      <c r="E95" s="97"/>
      <c r="F95" s="97"/>
      <c r="G95" s="98"/>
      <c r="H95" s="67"/>
      <c r="I95" s="21"/>
    </row>
    <row r="96" spans="1:9" x14ac:dyDescent="0.2">
      <c r="A96" s="154"/>
      <c r="B96" s="154"/>
      <c r="C96" s="154"/>
      <c r="D96" s="154"/>
      <c r="E96" s="155"/>
      <c r="F96" s="156"/>
      <c r="G96" s="154"/>
      <c r="H96" s="160"/>
      <c r="I96" s="161"/>
    </row>
    <row r="101" spans="3:3" hidden="1" x14ac:dyDescent="0.2">
      <c r="C101" s="45"/>
    </row>
  </sheetData>
  <sheetProtection algorithmName="SHA-512" hashValue="M/ToWSOyDkYsNKhxL7ODMefUPfQTrME2G2VdsYgAz7HEiD2ItcWBtl2yO41njz4+9HeU9PhudmuPgfUAL4veKw==" saltValue="X2LAl23Za5u/wb5xo3OAmQ==" spinCount="100000" sheet="1" formatColumns="0" formatRows="0"/>
  <mergeCells count="4">
    <mergeCell ref="A1:I1"/>
    <mergeCell ref="A2:I2"/>
    <mergeCell ref="A3:E3"/>
    <mergeCell ref="F3:G3"/>
  </mergeCells>
  <dataValidations count="1">
    <dataValidation type="list" allowBlank="1" showInputMessage="1" showErrorMessage="1" sqref="A5:A95" xr:uid="{843F64F9-6E48-4D1B-9243-CDDC1E44EC24}">
      <formula1>Kostnadsbärare</formula1>
    </dataValidation>
  </dataValidations>
  <pageMargins left="0.7" right="0.7" top="0.75" bottom="0.75" header="0.3" footer="0.3"/>
  <pageSetup paperSize="9" scale="34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älj ett av alternativen" error="Tryck på avbryt-knappen,_x000a_välj därefter ett av alternativen_x000a_i rulllistan." xr:uid="{5EF6C1D7-412F-4934-B7C9-E536FE4988B3}">
          <x14:formula1>
            <xm:f>Data!$G$2:$G$4</xm:f>
          </x14:formula1>
          <xm:sqref>B5:B95</xm:sqref>
        </x14:dataValidation>
        <x14:dataValidation type="list" allowBlank="1" showInputMessage="1" showErrorMessage="1" xr:uid="{425479A5-C1DE-4007-8469-24098A96F916}">
          <x14:formula1>
            <xm:f>Data!$S$1:$S$3</xm:f>
          </x14:formula1>
          <xm:sqref>I5:I95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FAFAC-E731-44BC-9DAF-3B06410FD0C2}">
  <sheetPr>
    <pageSetUpPr fitToPage="1"/>
  </sheetPr>
  <dimension ref="A1:T98"/>
  <sheetViews>
    <sheetView showGridLines="0" zoomScaleNormal="100" workbookViewId="0">
      <selection activeCell="A4" sqref="A4:H1048576"/>
    </sheetView>
  </sheetViews>
  <sheetFormatPr baseColWidth="10" defaultColWidth="0" defaultRowHeight="15" zeroHeight="1" x14ac:dyDescent="0.2"/>
  <cols>
    <col min="1" max="1" width="23.5" style="2" customWidth="1"/>
    <col min="2" max="2" width="27.5" style="2" customWidth="1"/>
    <col min="3" max="3" width="14.6640625" style="2" customWidth="1"/>
    <col min="4" max="4" width="15" style="2" customWidth="1"/>
    <col min="5" max="5" width="11.6640625" style="2" customWidth="1"/>
    <col min="6" max="6" width="12.1640625" style="6" customWidth="1"/>
    <col min="7" max="7" width="15" style="2" customWidth="1"/>
    <col min="8" max="8" width="28.5" style="2" customWidth="1"/>
    <col min="9" max="9" width="12" style="2" hidden="1"/>
    <col min="10" max="10" width="9.33203125" style="2" hidden="1"/>
    <col min="11" max="11" width="13" style="2" hidden="1"/>
    <col min="12" max="12" width="24.6640625" style="2" hidden="1"/>
    <col min="13" max="13" width="8.6640625" style="2" hidden="1"/>
    <col min="14" max="14" width="38.5" style="2" hidden="1"/>
    <col min="15" max="15" width="24" style="2" hidden="1"/>
    <col min="16" max="16" width="32" style="2" hidden="1"/>
    <col min="17" max="17" width="8.6640625" style="2" hidden="1"/>
    <col min="18" max="18" width="13.5" style="2" hidden="1"/>
    <col min="19" max="19" width="10.33203125" style="2" hidden="1"/>
    <col min="20" max="20" width="14.6640625" style="2" hidden="1"/>
    <col min="21" max="16384" width="8.6640625" style="2" hidden="1"/>
  </cols>
  <sheetData>
    <row r="1" spans="1:8" ht="50" customHeight="1" x14ac:dyDescent="0.2">
      <c r="A1" s="157"/>
      <c r="B1" s="157"/>
      <c r="C1" s="157"/>
      <c r="D1" s="157"/>
      <c r="E1" s="157"/>
      <c r="F1" s="157"/>
      <c r="G1" s="157"/>
      <c r="H1" s="157"/>
    </row>
    <row r="2" spans="1:8" x14ac:dyDescent="0.2">
      <c r="A2" s="162" t="s">
        <v>86</v>
      </c>
      <c r="B2" s="162"/>
      <c r="C2" s="162"/>
      <c r="D2" s="162"/>
      <c r="E2" s="162"/>
      <c r="F2" s="162"/>
      <c r="G2" s="162"/>
      <c r="H2" s="162"/>
    </row>
    <row r="3" spans="1:8" x14ac:dyDescent="0.2">
      <c r="A3" s="5"/>
      <c r="D3" s="110" t="s">
        <v>109</v>
      </c>
      <c r="E3" s="108"/>
      <c r="F3" s="109"/>
      <c r="G3" s="43">
        <f>SUM(G5:G97)</f>
        <v>0</v>
      </c>
    </row>
    <row r="4" spans="1:8" x14ac:dyDescent="0.2">
      <c r="A4" s="142" t="s">
        <v>15</v>
      </c>
      <c r="B4" s="142" t="s">
        <v>84</v>
      </c>
      <c r="C4" s="142" t="s">
        <v>61</v>
      </c>
      <c r="D4" s="142" t="s">
        <v>27</v>
      </c>
      <c r="E4" s="142" t="s">
        <v>85</v>
      </c>
      <c r="F4" s="142" t="s">
        <v>37</v>
      </c>
      <c r="G4" s="143" t="s">
        <v>0</v>
      </c>
      <c r="H4" s="143" t="s">
        <v>165</v>
      </c>
    </row>
    <row r="5" spans="1:8" x14ac:dyDescent="0.2">
      <c r="A5" s="66"/>
      <c r="B5" s="21"/>
      <c r="C5" s="44" t="str">
        <f>IFERROR(LOOKUP(B5,Enhetsslag_deltagarersättning,Deltagare_belopp),"")</f>
        <v/>
      </c>
      <c r="D5" s="21"/>
      <c r="E5" s="92"/>
      <c r="F5" s="30"/>
      <c r="G5" s="44" t="str">
        <f>IFERROR(ROUND(C5*D5*E5*F5/100,0),"")</f>
        <v/>
      </c>
      <c r="H5" s="21"/>
    </row>
    <row r="6" spans="1:8" x14ac:dyDescent="0.2">
      <c r="A6" s="66"/>
      <c r="B6" s="21"/>
      <c r="C6" s="44" t="str">
        <f t="shared" ref="C6:C8" si="0">IFERROR(LOOKUP(B6,Enhetsslag_deltagarersättning,Deltagare_belopp),"")</f>
        <v/>
      </c>
      <c r="D6" s="21"/>
      <c r="E6" s="92"/>
      <c r="F6" s="30"/>
      <c r="G6" s="44" t="str">
        <f t="shared" ref="G6:G8" si="1">IFERROR(ROUND(C6*D6*E6*F6/100,0),"")</f>
        <v/>
      </c>
      <c r="H6" s="21"/>
    </row>
    <row r="7" spans="1:8" x14ac:dyDescent="0.2">
      <c r="A7" s="66"/>
      <c r="B7" s="21"/>
      <c r="C7" s="44" t="str">
        <f t="shared" si="0"/>
        <v/>
      </c>
      <c r="D7" s="21"/>
      <c r="E7" s="92"/>
      <c r="F7" s="30"/>
      <c r="G7" s="44" t="str">
        <f t="shared" si="1"/>
        <v/>
      </c>
      <c r="H7" s="21"/>
    </row>
    <row r="8" spans="1:8" x14ac:dyDescent="0.2">
      <c r="A8" s="66"/>
      <c r="B8" s="21"/>
      <c r="C8" s="44" t="str">
        <f t="shared" si="0"/>
        <v/>
      </c>
      <c r="D8" s="21"/>
      <c r="E8" s="92"/>
      <c r="F8" s="30"/>
      <c r="G8" s="44" t="str">
        <f t="shared" si="1"/>
        <v/>
      </c>
      <c r="H8" s="21"/>
    </row>
    <row r="9" spans="1:8" x14ac:dyDescent="0.2">
      <c r="A9" s="66"/>
      <c r="B9" s="21"/>
      <c r="C9" s="44" t="str">
        <f t="shared" ref="C9:C16" si="2">IFERROR(LOOKUP(B9,Enhetsslag_deltagarersättning,Deltagare_belopp),"")</f>
        <v/>
      </c>
      <c r="D9" s="21"/>
      <c r="E9" s="92"/>
      <c r="F9" s="30"/>
      <c r="G9" s="44" t="str">
        <f t="shared" ref="G9:G16" si="3">IFERROR(ROUND(C9*D9*E9*F9/100,0),"")</f>
        <v/>
      </c>
      <c r="H9" s="21"/>
    </row>
    <row r="10" spans="1:8" x14ac:dyDescent="0.2">
      <c r="A10" s="66"/>
      <c r="B10" s="21"/>
      <c r="C10" s="44" t="str">
        <f t="shared" si="2"/>
        <v/>
      </c>
      <c r="D10" s="21"/>
      <c r="E10" s="92"/>
      <c r="F10" s="30"/>
      <c r="G10" s="44" t="str">
        <f t="shared" si="3"/>
        <v/>
      </c>
      <c r="H10" s="21"/>
    </row>
    <row r="11" spans="1:8" x14ac:dyDescent="0.2">
      <c r="A11" s="66"/>
      <c r="B11" s="21"/>
      <c r="C11" s="44" t="str">
        <f t="shared" si="2"/>
        <v/>
      </c>
      <c r="D11" s="21"/>
      <c r="E11" s="92"/>
      <c r="F11" s="30"/>
      <c r="G11" s="44" t="str">
        <f t="shared" si="3"/>
        <v/>
      </c>
      <c r="H11" s="21"/>
    </row>
    <row r="12" spans="1:8" x14ac:dyDescent="0.2">
      <c r="A12" s="66"/>
      <c r="B12" s="21"/>
      <c r="C12" s="44" t="str">
        <f t="shared" si="2"/>
        <v/>
      </c>
      <c r="D12" s="21"/>
      <c r="E12" s="92"/>
      <c r="F12" s="30"/>
      <c r="G12" s="44" t="str">
        <f t="shared" si="3"/>
        <v/>
      </c>
      <c r="H12" s="21"/>
    </row>
    <row r="13" spans="1:8" x14ac:dyDescent="0.2">
      <c r="A13" s="66"/>
      <c r="B13" s="21"/>
      <c r="C13" s="44" t="str">
        <f t="shared" si="2"/>
        <v/>
      </c>
      <c r="D13" s="21"/>
      <c r="E13" s="92"/>
      <c r="F13" s="30"/>
      <c r="G13" s="44" t="str">
        <f t="shared" si="3"/>
        <v/>
      </c>
      <c r="H13" s="21"/>
    </row>
    <row r="14" spans="1:8" x14ac:dyDescent="0.2">
      <c r="A14" s="66"/>
      <c r="B14" s="21"/>
      <c r="C14" s="44" t="str">
        <f t="shared" si="2"/>
        <v/>
      </c>
      <c r="D14" s="21"/>
      <c r="E14" s="92"/>
      <c r="F14" s="30"/>
      <c r="G14" s="44" t="str">
        <f t="shared" si="3"/>
        <v/>
      </c>
      <c r="H14" s="21"/>
    </row>
    <row r="15" spans="1:8" x14ac:dyDescent="0.2">
      <c r="A15" s="66"/>
      <c r="B15" s="21"/>
      <c r="C15" s="44" t="str">
        <f t="shared" si="2"/>
        <v/>
      </c>
      <c r="D15" s="21"/>
      <c r="E15" s="92"/>
      <c r="F15" s="30"/>
      <c r="G15" s="44" t="str">
        <f t="shared" si="3"/>
        <v/>
      </c>
      <c r="H15" s="21"/>
    </row>
    <row r="16" spans="1:8" x14ac:dyDescent="0.2">
      <c r="A16" s="66"/>
      <c r="B16" s="21"/>
      <c r="C16" s="44" t="str">
        <f t="shared" si="2"/>
        <v/>
      </c>
      <c r="D16" s="21"/>
      <c r="E16" s="92"/>
      <c r="F16" s="30"/>
      <c r="G16" s="44" t="str">
        <f t="shared" si="3"/>
        <v/>
      </c>
      <c r="H16" s="21"/>
    </row>
    <row r="17" spans="1:8" x14ac:dyDescent="0.2">
      <c r="A17" s="66"/>
      <c r="B17" s="21"/>
      <c r="C17" s="44" t="str">
        <f t="shared" ref="C17:C80" si="4">IFERROR(LOOKUP(B17,Enhetsslag_deltagarersättning,Deltagare_belopp),"")</f>
        <v/>
      </c>
      <c r="D17" s="21"/>
      <c r="E17" s="92"/>
      <c r="F17" s="30"/>
      <c r="G17" s="44" t="str">
        <f t="shared" ref="G17:G80" si="5">IFERROR(ROUND(C17*D17*E17*F17/100,0),"")</f>
        <v/>
      </c>
      <c r="H17" s="21"/>
    </row>
    <row r="18" spans="1:8" x14ac:dyDescent="0.2">
      <c r="A18" s="66"/>
      <c r="B18" s="21"/>
      <c r="C18" s="44" t="str">
        <f t="shared" si="4"/>
        <v/>
      </c>
      <c r="D18" s="21"/>
      <c r="E18" s="92"/>
      <c r="F18" s="30"/>
      <c r="G18" s="44" t="str">
        <f t="shared" si="5"/>
        <v/>
      </c>
      <c r="H18" s="21"/>
    </row>
    <row r="19" spans="1:8" x14ac:dyDescent="0.2">
      <c r="A19" s="66"/>
      <c r="B19" s="21"/>
      <c r="C19" s="44" t="str">
        <f t="shared" si="4"/>
        <v/>
      </c>
      <c r="D19" s="21"/>
      <c r="E19" s="92"/>
      <c r="F19" s="30"/>
      <c r="G19" s="44" t="str">
        <f t="shared" si="5"/>
        <v/>
      </c>
      <c r="H19" s="21"/>
    </row>
    <row r="20" spans="1:8" x14ac:dyDescent="0.2">
      <c r="A20" s="66"/>
      <c r="B20" s="21"/>
      <c r="C20" s="44" t="str">
        <f t="shared" si="4"/>
        <v/>
      </c>
      <c r="D20" s="21"/>
      <c r="E20" s="92"/>
      <c r="F20" s="30"/>
      <c r="G20" s="44" t="str">
        <f t="shared" si="5"/>
        <v/>
      </c>
      <c r="H20" s="21"/>
    </row>
    <row r="21" spans="1:8" x14ac:dyDescent="0.2">
      <c r="A21" s="66"/>
      <c r="B21" s="21"/>
      <c r="C21" s="44" t="str">
        <f t="shared" si="4"/>
        <v/>
      </c>
      <c r="D21" s="21"/>
      <c r="E21" s="92"/>
      <c r="F21" s="30"/>
      <c r="G21" s="44" t="str">
        <f t="shared" si="5"/>
        <v/>
      </c>
      <c r="H21" s="21"/>
    </row>
    <row r="22" spans="1:8" x14ac:dyDescent="0.2">
      <c r="A22" s="66"/>
      <c r="B22" s="21"/>
      <c r="C22" s="44" t="str">
        <f t="shared" si="4"/>
        <v/>
      </c>
      <c r="D22" s="21"/>
      <c r="E22" s="92"/>
      <c r="F22" s="30"/>
      <c r="G22" s="44" t="str">
        <f t="shared" si="5"/>
        <v/>
      </c>
      <c r="H22" s="21"/>
    </row>
    <row r="23" spans="1:8" x14ac:dyDescent="0.2">
      <c r="A23" s="66"/>
      <c r="B23" s="21"/>
      <c r="C23" s="44" t="str">
        <f t="shared" si="4"/>
        <v/>
      </c>
      <c r="D23" s="21"/>
      <c r="E23" s="92"/>
      <c r="F23" s="30"/>
      <c r="G23" s="44" t="str">
        <f t="shared" si="5"/>
        <v/>
      </c>
      <c r="H23" s="21"/>
    </row>
    <row r="24" spans="1:8" x14ac:dyDescent="0.2">
      <c r="A24" s="66"/>
      <c r="B24" s="21"/>
      <c r="C24" s="44" t="str">
        <f t="shared" si="4"/>
        <v/>
      </c>
      <c r="D24" s="21"/>
      <c r="E24" s="92"/>
      <c r="F24" s="30"/>
      <c r="G24" s="44" t="str">
        <f t="shared" si="5"/>
        <v/>
      </c>
      <c r="H24" s="21"/>
    </row>
    <row r="25" spans="1:8" x14ac:dyDescent="0.2">
      <c r="A25" s="66"/>
      <c r="B25" s="21"/>
      <c r="C25" s="44" t="str">
        <f t="shared" si="4"/>
        <v/>
      </c>
      <c r="D25" s="21"/>
      <c r="E25" s="92"/>
      <c r="F25" s="30"/>
      <c r="G25" s="44" t="str">
        <f t="shared" si="5"/>
        <v/>
      </c>
      <c r="H25" s="21"/>
    </row>
    <row r="26" spans="1:8" x14ac:dyDescent="0.2">
      <c r="A26" s="66"/>
      <c r="B26" s="21"/>
      <c r="C26" s="44" t="str">
        <f t="shared" si="4"/>
        <v/>
      </c>
      <c r="D26" s="21"/>
      <c r="E26" s="92"/>
      <c r="F26" s="30"/>
      <c r="G26" s="44" t="str">
        <f t="shared" si="5"/>
        <v/>
      </c>
      <c r="H26" s="21"/>
    </row>
    <row r="27" spans="1:8" x14ac:dyDescent="0.2">
      <c r="A27" s="66"/>
      <c r="B27" s="21"/>
      <c r="C27" s="44" t="str">
        <f t="shared" si="4"/>
        <v/>
      </c>
      <c r="D27" s="21"/>
      <c r="E27" s="92"/>
      <c r="F27" s="30"/>
      <c r="G27" s="44" t="str">
        <f t="shared" si="5"/>
        <v/>
      </c>
      <c r="H27" s="21"/>
    </row>
    <row r="28" spans="1:8" x14ac:dyDescent="0.2">
      <c r="A28" s="66"/>
      <c r="B28" s="21"/>
      <c r="C28" s="44" t="str">
        <f t="shared" si="4"/>
        <v/>
      </c>
      <c r="D28" s="21"/>
      <c r="E28" s="92"/>
      <c r="F28" s="30"/>
      <c r="G28" s="44" t="str">
        <f t="shared" si="5"/>
        <v/>
      </c>
      <c r="H28" s="21"/>
    </row>
    <row r="29" spans="1:8" x14ac:dyDescent="0.2">
      <c r="A29" s="66"/>
      <c r="B29" s="21"/>
      <c r="C29" s="44" t="str">
        <f t="shared" si="4"/>
        <v/>
      </c>
      <c r="D29" s="21"/>
      <c r="E29" s="92"/>
      <c r="F29" s="30"/>
      <c r="G29" s="44" t="str">
        <f t="shared" si="5"/>
        <v/>
      </c>
      <c r="H29" s="21"/>
    </row>
    <row r="30" spans="1:8" x14ac:dyDescent="0.2">
      <c r="A30" s="66"/>
      <c r="B30" s="21"/>
      <c r="C30" s="44" t="str">
        <f t="shared" si="4"/>
        <v/>
      </c>
      <c r="D30" s="21"/>
      <c r="E30" s="92"/>
      <c r="F30" s="30"/>
      <c r="G30" s="44" t="str">
        <f t="shared" si="5"/>
        <v/>
      </c>
      <c r="H30" s="21"/>
    </row>
    <row r="31" spans="1:8" x14ac:dyDescent="0.2">
      <c r="A31" s="66"/>
      <c r="B31" s="21"/>
      <c r="C31" s="44" t="str">
        <f t="shared" si="4"/>
        <v/>
      </c>
      <c r="D31" s="21"/>
      <c r="E31" s="92"/>
      <c r="F31" s="30"/>
      <c r="G31" s="44" t="str">
        <f t="shared" si="5"/>
        <v/>
      </c>
      <c r="H31" s="21"/>
    </row>
    <row r="32" spans="1:8" x14ac:dyDescent="0.2">
      <c r="A32" s="66"/>
      <c r="B32" s="21"/>
      <c r="C32" s="44" t="str">
        <f t="shared" si="4"/>
        <v/>
      </c>
      <c r="D32" s="21"/>
      <c r="E32" s="92"/>
      <c r="F32" s="30"/>
      <c r="G32" s="44" t="str">
        <f t="shared" si="5"/>
        <v/>
      </c>
      <c r="H32" s="21"/>
    </row>
    <row r="33" spans="1:8" x14ac:dyDescent="0.2">
      <c r="A33" s="66"/>
      <c r="B33" s="21"/>
      <c r="C33" s="44" t="str">
        <f t="shared" si="4"/>
        <v/>
      </c>
      <c r="D33" s="21"/>
      <c r="E33" s="92"/>
      <c r="F33" s="30"/>
      <c r="G33" s="44" t="str">
        <f t="shared" si="5"/>
        <v/>
      </c>
      <c r="H33" s="21"/>
    </row>
    <row r="34" spans="1:8" x14ac:dyDescent="0.2">
      <c r="A34" s="66"/>
      <c r="B34" s="21"/>
      <c r="C34" s="44" t="str">
        <f t="shared" si="4"/>
        <v/>
      </c>
      <c r="D34" s="21"/>
      <c r="E34" s="92"/>
      <c r="F34" s="30"/>
      <c r="G34" s="44" t="str">
        <f t="shared" si="5"/>
        <v/>
      </c>
      <c r="H34" s="21"/>
    </row>
    <row r="35" spans="1:8" x14ac:dyDescent="0.2">
      <c r="A35" s="66"/>
      <c r="B35" s="21"/>
      <c r="C35" s="44" t="str">
        <f t="shared" si="4"/>
        <v/>
      </c>
      <c r="D35" s="21"/>
      <c r="E35" s="92"/>
      <c r="F35" s="30"/>
      <c r="G35" s="44" t="str">
        <f t="shared" si="5"/>
        <v/>
      </c>
      <c r="H35" s="21"/>
    </row>
    <row r="36" spans="1:8" x14ac:dyDescent="0.2">
      <c r="A36" s="66"/>
      <c r="B36" s="21"/>
      <c r="C36" s="44" t="str">
        <f t="shared" si="4"/>
        <v/>
      </c>
      <c r="D36" s="21"/>
      <c r="E36" s="92"/>
      <c r="F36" s="30"/>
      <c r="G36" s="44" t="str">
        <f t="shared" si="5"/>
        <v/>
      </c>
      <c r="H36" s="21"/>
    </row>
    <row r="37" spans="1:8" x14ac:dyDescent="0.2">
      <c r="A37" s="66"/>
      <c r="B37" s="21"/>
      <c r="C37" s="44" t="str">
        <f t="shared" si="4"/>
        <v/>
      </c>
      <c r="D37" s="21"/>
      <c r="E37" s="92"/>
      <c r="F37" s="30"/>
      <c r="G37" s="44" t="str">
        <f t="shared" si="5"/>
        <v/>
      </c>
      <c r="H37" s="21"/>
    </row>
    <row r="38" spans="1:8" x14ac:dyDescent="0.2">
      <c r="A38" s="66"/>
      <c r="B38" s="21"/>
      <c r="C38" s="44" t="str">
        <f t="shared" si="4"/>
        <v/>
      </c>
      <c r="D38" s="21"/>
      <c r="E38" s="92"/>
      <c r="F38" s="30"/>
      <c r="G38" s="44" t="str">
        <f t="shared" si="5"/>
        <v/>
      </c>
      <c r="H38" s="21"/>
    </row>
    <row r="39" spans="1:8" x14ac:dyDescent="0.2">
      <c r="A39" s="66"/>
      <c r="B39" s="21"/>
      <c r="C39" s="44" t="str">
        <f t="shared" si="4"/>
        <v/>
      </c>
      <c r="D39" s="21"/>
      <c r="E39" s="92"/>
      <c r="F39" s="30"/>
      <c r="G39" s="44" t="str">
        <f t="shared" si="5"/>
        <v/>
      </c>
      <c r="H39" s="21"/>
    </row>
    <row r="40" spans="1:8" x14ac:dyDescent="0.2">
      <c r="A40" s="66"/>
      <c r="B40" s="21"/>
      <c r="C40" s="44" t="str">
        <f t="shared" si="4"/>
        <v/>
      </c>
      <c r="D40" s="21"/>
      <c r="E40" s="92"/>
      <c r="F40" s="30"/>
      <c r="G40" s="44" t="str">
        <f t="shared" si="5"/>
        <v/>
      </c>
      <c r="H40" s="21"/>
    </row>
    <row r="41" spans="1:8" x14ac:dyDescent="0.2">
      <c r="A41" s="66"/>
      <c r="B41" s="21"/>
      <c r="C41" s="44" t="str">
        <f t="shared" si="4"/>
        <v/>
      </c>
      <c r="D41" s="21"/>
      <c r="E41" s="92"/>
      <c r="F41" s="30"/>
      <c r="G41" s="44" t="str">
        <f t="shared" si="5"/>
        <v/>
      </c>
      <c r="H41" s="21"/>
    </row>
    <row r="42" spans="1:8" x14ac:dyDescent="0.2">
      <c r="A42" s="66"/>
      <c r="B42" s="21"/>
      <c r="C42" s="44" t="str">
        <f t="shared" si="4"/>
        <v/>
      </c>
      <c r="D42" s="21"/>
      <c r="E42" s="92"/>
      <c r="F42" s="30"/>
      <c r="G42" s="44" t="str">
        <f t="shared" si="5"/>
        <v/>
      </c>
      <c r="H42" s="21"/>
    </row>
    <row r="43" spans="1:8" x14ac:dyDescent="0.2">
      <c r="A43" s="66"/>
      <c r="B43" s="21"/>
      <c r="C43" s="44" t="str">
        <f t="shared" si="4"/>
        <v/>
      </c>
      <c r="D43" s="21"/>
      <c r="E43" s="92"/>
      <c r="F43" s="30"/>
      <c r="G43" s="44" t="str">
        <f t="shared" si="5"/>
        <v/>
      </c>
      <c r="H43" s="21"/>
    </row>
    <row r="44" spans="1:8" x14ac:dyDescent="0.2">
      <c r="A44" s="66"/>
      <c r="B44" s="21"/>
      <c r="C44" s="44" t="str">
        <f t="shared" si="4"/>
        <v/>
      </c>
      <c r="D44" s="21"/>
      <c r="E44" s="92"/>
      <c r="F44" s="30"/>
      <c r="G44" s="44" t="str">
        <f t="shared" si="5"/>
        <v/>
      </c>
      <c r="H44" s="21"/>
    </row>
    <row r="45" spans="1:8" x14ac:dyDescent="0.2">
      <c r="A45" s="66"/>
      <c r="B45" s="21"/>
      <c r="C45" s="44" t="str">
        <f t="shared" si="4"/>
        <v/>
      </c>
      <c r="D45" s="21"/>
      <c r="E45" s="92"/>
      <c r="F45" s="30"/>
      <c r="G45" s="44" t="str">
        <f t="shared" si="5"/>
        <v/>
      </c>
      <c r="H45" s="21"/>
    </row>
    <row r="46" spans="1:8" x14ac:dyDescent="0.2">
      <c r="A46" s="66"/>
      <c r="B46" s="21"/>
      <c r="C46" s="44" t="str">
        <f t="shared" si="4"/>
        <v/>
      </c>
      <c r="D46" s="21"/>
      <c r="E46" s="92"/>
      <c r="F46" s="30"/>
      <c r="G46" s="44" t="str">
        <f t="shared" si="5"/>
        <v/>
      </c>
      <c r="H46" s="21"/>
    </row>
    <row r="47" spans="1:8" x14ac:dyDescent="0.2">
      <c r="A47" s="66"/>
      <c r="B47" s="21"/>
      <c r="C47" s="44" t="str">
        <f t="shared" si="4"/>
        <v/>
      </c>
      <c r="D47" s="21"/>
      <c r="E47" s="92"/>
      <c r="F47" s="30"/>
      <c r="G47" s="44" t="str">
        <f t="shared" si="5"/>
        <v/>
      </c>
      <c r="H47" s="21"/>
    </row>
    <row r="48" spans="1:8" x14ac:dyDescent="0.2">
      <c r="A48" s="66"/>
      <c r="B48" s="21"/>
      <c r="C48" s="44" t="str">
        <f t="shared" si="4"/>
        <v/>
      </c>
      <c r="D48" s="21"/>
      <c r="E48" s="92"/>
      <c r="F48" s="30"/>
      <c r="G48" s="44" t="str">
        <f t="shared" si="5"/>
        <v/>
      </c>
      <c r="H48" s="21"/>
    </row>
    <row r="49" spans="1:8" x14ac:dyDescent="0.2">
      <c r="A49" s="66"/>
      <c r="B49" s="21"/>
      <c r="C49" s="44" t="str">
        <f t="shared" si="4"/>
        <v/>
      </c>
      <c r="D49" s="21"/>
      <c r="E49" s="92"/>
      <c r="F49" s="30"/>
      <c r="G49" s="44" t="str">
        <f t="shared" si="5"/>
        <v/>
      </c>
      <c r="H49" s="21"/>
    </row>
    <row r="50" spans="1:8" x14ac:dyDescent="0.2">
      <c r="A50" s="66"/>
      <c r="B50" s="21"/>
      <c r="C50" s="44" t="str">
        <f t="shared" si="4"/>
        <v/>
      </c>
      <c r="D50" s="21"/>
      <c r="E50" s="92"/>
      <c r="F50" s="30"/>
      <c r="G50" s="44" t="str">
        <f t="shared" si="5"/>
        <v/>
      </c>
      <c r="H50" s="21"/>
    </row>
    <row r="51" spans="1:8" x14ac:dyDescent="0.2">
      <c r="A51" s="66"/>
      <c r="B51" s="21"/>
      <c r="C51" s="44" t="str">
        <f t="shared" si="4"/>
        <v/>
      </c>
      <c r="D51" s="21"/>
      <c r="E51" s="92"/>
      <c r="F51" s="30"/>
      <c r="G51" s="44" t="str">
        <f t="shared" si="5"/>
        <v/>
      </c>
      <c r="H51" s="21"/>
    </row>
    <row r="52" spans="1:8" x14ac:dyDescent="0.2">
      <c r="A52" s="66"/>
      <c r="B52" s="21"/>
      <c r="C52" s="44" t="str">
        <f t="shared" si="4"/>
        <v/>
      </c>
      <c r="D52" s="21"/>
      <c r="E52" s="92"/>
      <c r="F52" s="30"/>
      <c r="G52" s="44" t="str">
        <f t="shared" si="5"/>
        <v/>
      </c>
      <c r="H52" s="21"/>
    </row>
    <row r="53" spans="1:8" x14ac:dyDescent="0.2">
      <c r="A53" s="66"/>
      <c r="B53" s="21"/>
      <c r="C53" s="44" t="str">
        <f t="shared" si="4"/>
        <v/>
      </c>
      <c r="D53" s="21"/>
      <c r="E53" s="92"/>
      <c r="F53" s="30"/>
      <c r="G53" s="44" t="str">
        <f t="shared" si="5"/>
        <v/>
      </c>
      <c r="H53" s="21"/>
    </row>
    <row r="54" spans="1:8" x14ac:dyDescent="0.2">
      <c r="A54" s="66"/>
      <c r="B54" s="21"/>
      <c r="C54" s="44" t="str">
        <f t="shared" si="4"/>
        <v/>
      </c>
      <c r="D54" s="21"/>
      <c r="E54" s="92"/>
      <c r="F54" s="30"/>
      <c r="G54" s="44" t="str">
        <f t="shared" si="5"/>
        <v/>
      </c>
      <c r="H54" s="21"/>
    </row>
    <row r="55" spans="1:8" x14ac:dyDescent="0.2">
      <c r="A55" s="66"/>
      <c r="B55" s="21"/>
      <c r="C55" s="44" t="str">
        <f t="shared" si="4"/>
        <v/>
      </c>
      <c r="D55" s="21"/>
      <c r="E55" s="92"/>
      <c r="F55" s="30"/>
      <c r="G55" s="44" t="str">
        <f t="shared" si="5"/>
        <v/>
      </c>
      <c r="H55" s="21"/>
    </row>
    <row r="56" spans="1:8" x14ac:dyDescent="0.2">
      <c r="A56" s="66"/>
      <c r="B56" s="21"/>
      <c r="C56" s="44" t="str">
        <f t="shared" si="4"/>
        <v/>
      </c>
      <c r="D56" s="21"/>
      <c r="E56" s="92"/>
      <c r="F56" s="30"/>
      <c r="G56" s="44" t="str">
        <f t="shared" si="5"/>
        <v/>
      </c>
      <c r="H56" s="21"/>
    </row>
    <row r="57" spans="1:8" x14ac:dyDescent="0.2">
      <c r="A57" s="66"/>
      <c r="B57" s="21"/>
      <c r="C57" s="44" t="str">
        <f t="shared" si="4"/>
        <v/>
      </c>
      <c r="D57" s="21"/>
      <c r="E57" s="92"/>
      <c r="F57" s="30"/>
      <c r="G57" s="44" t="str">
        <f t="shared" si="5"/>
        <v/>
      </c>
      <c r="H57" s="21"/>
    </row>
    <row r="58" spans="1:8" x14ac:dyDescent="0.2">
      <c r="A58" s="66"/>
      <c r="B58" s="21"/>
      <c r="C58" s="44" t="str">
        <f t="shared" si="4"/>
        <v/>
      </c>
      <c r="D58" s="21"/>
      <c r="E58" s="92"/>
      <c r="F58" s="30"/>
      <c r="G58" s="44" t="str">
        <f t="shared" si="5"/>
        <v/>
      </c>
      <c r="H58" s="21"/>
    </row>
    <row r="59" spans="1:8" x14ac:dyDescent="0.2">
      <c r="A59" s="66"/>
      <c r="B59" s="21"/>
      <c r="C59" s="44" t="str">
        <f t="shared" si="4"/>
        <v/>
      </c>
      <c r="D59" s="21"/>
      <c r="E59" s="92"/>
      <c r="F59" s="30"/>
      <c r="G59" s="44" t="str">
        <f t="shared" si="5"/>
        <v/>
      </c>
      <c r="H59" s="21"/>
    </row>
    <row r="60" spans="1:8" x14ac:dyDescent="0.2">
      <c r="A60" s="66"/>
      <c r="B60" s="21"/>
      <c r="C60" s="44" t="str">
        <f t="shared" si="4"/>
        <v/>
      </c>
      <c r="D60" s="21"/>
      <c r="E60" s="92"/>
      <c r="F60" s="30"/>
      <c r="G60" s="44" t="str">
        <f t="shared" si="5"/>
        <v/>
      </c>
      <c r="H60" s="21"/>
    </row>
    <row r="61" spans="1:8" x14ac:dyDescent="0.2">
      <c r="A61" s="66"/>
      <c r="B61" s="21"/>
      <c r="C61" s="44" t="str">
        <f t="shared" si="4"/>
        <v/>
      </c>
      <c r="D61" s="21"/>
      <c r="E61" s="92"/>
      <c r="F61" s="30"/>
      <c r="G61" s="44" t="str">
        <f t="shared" si="5"/>
        <v/>
      </c>
      <c r="H61" s="21"/>
    </row>
    <row r="62" spans="1:8" x14ac:dyDescent="0.2">
      <c r="A62" s="66"/>
      <c r="B62" s="21"/>
      <c r="C62" s="44" t="str">
        <f t="shared" si="4"/>
        <v/>
      </c>
      <c r="D62" s="21"/>
      <c r="E62" s="92"/>
      <c r="F62" s="30"/>
      <c r="G62" s="44" t="str">
        <f t="shared" si="5"/>
        <v/>
      </c>
      <c r="H62" s="21"/>
    </row>
    <row r="63" spans="1:8" x14ac:dyDescent="0.2">
      <c r="A63" s="66"/>
      <c r="B63" s="21"/>
      <c r="C63" s="44" t="str">
        <f t="shared" si="4"/>
        <v/>
      </c>
      <c r="D63" s="21"/>
      <c r="E63" s="92"/>
      <c r="F63" s="30"/>
      <c r="G63" s="44" t="str">
        <f t="shared" si="5"/>
        <v/>
      </c>
      <c r="H63" s="21"/>
    </row>
    <row r="64" spans="1:8" x14ac:dyDescent="0.2">
      <c r="A64" s="66"/>
      <c r="B64" s="21"/>
      <c r="C64" s="44" t="str">
        <f t="shared" si="4"/>
        <v/>
      </c>
      <c r="D64" s="21"/>
      <c r="E64" s="92"/>
      <c r="F64" s="30"/>
      <c r="G64" s="44" t="str">
        <f t="shared" si="5"/>
        <v/>
      </c>
      <c r="H64" s="21"/>
    </row>
    <row r="65" spans="1:8" x14ac:dyDescent="0.2">
      <c r="A65" s="66"/>
      <c r="B65" s="21"/>
      <c r="C65" s="44" t="str">
        <f t="shared" si="4"/>
        <v/>
      </c>
      <c r="D65" s="21"/>
      <c r="E65" s="92"/>
      <c r="F65" s="30"/>
      <c r="G65" s="44" t="str">
        <f t="shared" si="5"/>
        <v/>
      </c>
      <c r="H65" s="21"/>
    </row>
    <row r="66" spans="1:8" x14ac:dyDescent="0.2">
      <c r="A66" s="66"/>
      <c r="B66" s="21"/>
      <c r="C66" s="44" t="str">
        <f t="shared" si="4"/>
        <v/>
      </c>
      <c r="D66" s="21"/>
      <c r="E66" s="92"/>
      <c r="F66" s="30"/>
      <c r="G66" s="44" t="str">
        <f t="shared" si="5"/>
        <v/>
      </c>
      <c r="H66" s="21"/>
    </row>
    <row r="67" spans="1:8" x14ac:dyDescent="0.2">
      <c r="A67" s="66"/>
      <c r="B67" s="21"/>
      <c r="C67" s="44" t="str">
        <f t="shared" si="4"/>
        <v/>
      </c>
      <c r="D67" s="21"/>
      <c r="E67" s="92"/>
      <c r="F67" s="30"/>
      <c r="G67" s="44" t="str">
        <f t="shared" si="5"/>
        <v/>
      </c>
      <c r="H67" s="21"/>
    </row>
    <row r="68" spans="1:8" x14ac:dyDescent="0.2">
      <c r="A68" s="66"/>
      <c r="B68" s="21"/>
      <c r="C68" s="44" t="str">
        <f t="shared" si="4"/>
        <v/>
      </c>
      <c r="D68" s="21"/>
      <c r="E68" s="92"/>
      <c r="F68" s="30"/>
      <c r="G68" s="44" t="str">
        <f t="shared" si="5"/>
        <v/>
      </c>
      <c r="H68" s="21"/>
    </row>
    <row r="69" spans="1:8" x14ac:dyDescent="0.2">
      <c r="A69" s="66"/>
      <c r="B69" s="21"/>
      <c r="C69" s="44" t="str">
        <f t="shared" si="4"/>
        <v/>
      </c>
      <c r="D69" s="21"/>
      <c r="E69" s="92"/>
      <c r="F69" s="30"/>
      <c r="G69" s="44" t="str">
        <f t="shared" si="5"/>
        <v/>
      </c>
      <c r="H69" s="21"/>
    </row>
    <row r="70" spans="1:8" x14ac:dyDescent="0.2">
      <c r="A70" s="66"/>
      <c r="B70" s="21"/>
      <c r="C70" s="44" t="str">
        <f t="shared" si="4"/>
        <v/>
      </c>
      <c r="D70" s="21"/>
      <c r="E70" s="92"/>
      <c r="F70" s="30"/>
      <c r="G70" s="44" t="str">
        <f t="shared" si="5"/>
        <v/>
      </c>
      <c r="H70" s="21"/>
    </row>
    <row r="71" spans="1:8" x14ac:dyDescent="0.2">
      <c r="A71" s="66"/>
      <c r="B71" s="21"/>
      <c r="C71" s="44" t="str">
        <f t="shared" si="4"/>
        <v/>
      </c>
      <c r="D71" s="21"/>
      <c r="E71" s="92"/>
      <c r="F71" s="30"/>
      <c r="G71" s="44" t="str">
        <f t="shared" si="5"/>
        <v/>
      </c>
      <c r="H71" s="21"/>
    </row>
    <row r="72" spans="1:8" x14ac:dyDescent="0.2">
      <c r="A72" s="66"/>
      <c r="B72" s="21"/>
      <c r="C72" s="44" t="str">
        <f t="shared" si="4"/>
        <v/>
      </c>
      <c r="D72" s="21"/>
      <c r="E72" s="92"/>
      <c r="F72" s="30"/>
      <c r="G72" s="44" t="str">
        <f t="shared" si="5"/>
        <v/>
      </c>
      <c r="H72" s="21"/>
    </row>
    <row r="73" spans="1:8" x14ac:dyDescent="0.2">
      <c r="A73" s="66"/>
      <c r="B73" s="21"/>
      <c r="C73" s="44" t="str">
        <f t="shared" si="4"/>
        <v/>
      </c>
      <c r="D73" s="21"/>
      <c r="E73" s="92"/>
      <c r="F73" s="30"/>
      <c r="G73" s="44" t="str">
        <f t="shared" si="5"/>
        <v/>
      </c>
      <c r="H73" s="21"/>
    </row>
    <row r="74" spans="1:8" x14ac:dyDescent="0.2">
      <c r="A74" s="66"/>
      <c r="B74" s="21"/>
      <c r="C74" s="44" t="str">
        <f t="shared" si="4"/>
        <v/>
      </c>
      <c r="D74" s="21"/>
      <c r="E74" s="92"/>
      <c r="F74" s="30"/>
      <c r="G74" s="44" t="str">
        <f t="shared" si="5"/>
        <v/>
      </c>
      <c r="H74" s="21"/>
    </row>
    <row r="75" spans="1:8" x14ac:dyDescent="0.2">
      <c r="A75" s="66"/>
      <c r="B75" s="21"/>
      <c r="C75" s="44" t="str">
        <f t="shared" si="4"/>
        <v/>
      </c>
      <c r="D75" s="21"/>
      <c r="E75" s="92"/>
      <c r="F75" s="30"/>
      <c r="G75" s="44" t="str">
        <f t="shared" si="5"/>
        <v/>
      </c>
      <c r="H75" s="21"/>
    </row>
    <row r="76" spans="1:8" x14ac:dyDescent="0.2">
      <c r="A76" s="66"/>
      <c r="B76" s="21"/>
      <c r="C76" s="44" t="str">
        <f t="shared" si="4"/>
        <v/>
      </c>
      <c r="D76" s="21"/>
      <c r="E76" s="92"/>
      <c r="F76" s="30"/>
      <c r="G76" s="44" t="str">
        <f t="shared" si="5"/>
        <v/>
      </c>
      <c r="H76" s="21"/>
    </row>
    <row r="77" spans="1:8" x14ac:dyDescent="0.2">
      <c r="A77" s="66"/>
      <c r="B77" s="21"/>
      <c r="C77" s="44" t="str">
        <f t="shared" si="4"/>
        <v/>
      </c>
      <c r="D77" s="21"/>
      <c r="E77" s="92"/>
      <c r="F77" s="30"/>
      <c r="G77" s="44" t="str">
        <f t="shared" si="5"/>
        <v/>
      </c>
      <c r="H77" s="21"/>
    </row>
    <row r="78" spans="1:8" x14ac:dyDescent="0.2">
      <c r="A78" s="66"/>
      <c r="B78" s="21"/>
      <c r="C78" s="44" t="str">
        <f t="shared" si="4"/>
        <v/>
      </c>
      <c r="D78" s="21"/>
      <c r="E78" s="92"/>
      <c r="F78" s="30"/>
      <c r="G78" s="44" t="str">
        <f t="shared" si="5"/>
        <v/>
      </c>
      <c r="H78" s="21"/>
    </row>
    <row r="79" spans="1:8" x14ac:dyDescent="0.2">
      <c r="A79" s="66"/>
      <c r="B79" s="21"/>
      <c r="C79" s="44" t="str">
        <f t="shared" si="4"/>
        <v/>
      </c>
      <c r="D79" s="21"/>
      <c r="E79" s="92"/>
      <c r="F79" s="30"/>
      <c r="G79" s="44" t="str">
        <f t="shared" si="5"/>
        <v/>
      </c>
      <c r="H79" s="21"/>
    </row>
    <row r="80" spans="1:8" x14ac:dyDescent="0.2">
      <c r="A80" s="66"/>
      <c r="B80" s="21"/>
      <c r="C80" s="44" t="str">
        <f t="shared" si="4"/>
        <v/>
      </c>
      <c r="D80" s="21"/>
      <c r="E80" s="92"/>
      <c r="F80" s="30"/>
      <c r="G80" s="44" t="str">
        <f t="shared" si="5"/>
        <v/>
      </c>
      <c r="H80" s="21"/>
    </row>
    <row r="81" spans="1:8" x14ac:dyDescent="0.2">
      <c r="A81" s="66"/>
      <c r="B81" s="21"/>
      <c r="C81" s="44" t="str">
        <f t="shared" ref="C81:C97" si="6">IFERROR(LOOKUP(B81,Enhetsslag_deltagarersättning,Deltagare_belopp),"")</f>
        <v/>
      </c>
      <c r="D81" s="21"/>
      <c r="E81" s="92"/>
      <c r="F81" s="30"/>
      <c r="G81" s="44" t="str">
        <f t="shared" ref="G81:G97" si="7">IFERROR(ROUND(C81*D81*E81*F81/100,0),"")</f>
        <v/>
      </c>
      <c r="H81" s="21"/>
    </row>
    <row r="82" spans="1:8" x14ac:dyDescent="0.2">
      <c r="A82" s="66"/>
      <c r="B82" s="21"/>
      <c r="C82" s="44" t="str">
        <f t="shared" si="6"/>
        <v/>
      </c>
      <c r="D82" s="21"/>
      <c r="E82" s="92"/>
      <c r="F82" s="30"/>
      <c r="G82" s="44" t="str">
        <f t="shared" si="7"/>
        <v/>
      </c>
      <c r="H82" s="21"/>
    </row>
    <row r="83" spans="1:8" x14ac:dyDescent="0.2">
      <c r="A83" s="66"/>
      <c r="B83" s="21"/>
      <c r="C83" s="44" t="str">
        <f t="shared" si="6"/>
        <v/>
      </c>
      <c r="D83" s="21"/>
      <c r="E83" s="92"/>
      <c r="F83" s="30"/>
      <c r="G83" s="44" t="str">
        <f t="shared" si="7"/>
        <v/>
      </c>
      <c r="H83" s="21"/>
    </row>
    <row r="84" spans="1:8" x14ac:dyDescent="0.2">
      <c r="A84" s="66"/>
      <c r="B84" s="21"/>
      <c r="C84" s="44" t="str">
        <f t="shared" si="6"/>
        <v/>
      </c>
      <c r="D84" s="21"/>
      <c r="E84" s="92"/>
      <c r="F84" s="30"/>
      <c r="G84" s="44" t="str">
        <f t="shared" si="7"/>
        <v/>
      </c>
      <c r="H84" s="21"/>
    </row>
    <row r="85" spans="1:8" x14ac:dyDescent="0.2">
      <c r="A85" s="66"/>
      <c r="B85" s="21"/>
      <c r="C85" s="44" t="str">
        <f t="shared" si="6"/>
        <v/>
      </c>
      <c r="D85" s="21"/>
      <c r="E85" s="92"/>
      <c r="F85" s="30"/>
      <c r="G85" s="44" t="str">
        <f t="shared" si="7"/>
        <v/>
      </c>
      <c r="H85" s="21"/>
    </row>
    <row r="86" spans="1:8" x14ac:dyDescent="0.2">
      <c r="A86" s="66"/>
      <c r="B86" s="21"/>
      <c r="C86" s="44" t="str">
        <f t="shared" si="6"/>
        <v/>
      </c>
      <c r="D86" s="21"/>
      <c r="E86" s="92"/>
      <c r="F86" s="30"/>
      <c r="G86" s="44" t="str">
        <f t="shared" si="7"/>
        <v/>
      </c>
      <c r="H86" s="21"/>
    </row>
    <row r="87" spans="1:8" x14ac:dyDescent="0.2">
      <c r="A87" s="66"/>
      <c r="B87" s="21"/>
      <c r="C87" s="44" t="str">
        <f t="shared" si="6"/>
        <v/>
      </c>
      <c r="D87" s="21"/>
      <c r="E87" s="92"/>
      <c r="F87" s="30"/>
      <c r="G87" s="44" t="str">
        <f t="shared" si="7"/>
        <v/>
      </c>
      <c r="H87" s="21"/>
    </row>
    <row r="88" spans="1:8" x14ac:dyDescent="0.2">
      <c r="A88" s="66"/>
      <c r="B88" s="21"/>
      <c r="C88" s="44" t="str">
        <f t="shared" si="6"/>
        <v/>
      </c>
      <c r="D88" s="21"/>
      <c r="E88" s="92"/>
      <c r="F88" s="30"/>
      <c r="G88" s="44" t="str">
        <f t="shared" si="7"/>
        <v/>
      </c>
      <c r="H88" s="21"/>
    </row>
    <row r="89" spans="1:8" x14ac:dyDescent="0.2">
      <c r="A89" s="66"/>
      <c r="B89" s="21"/>
      <c r="C89" s="44" t="str">
        <f t="shared" si="6"/>
        <v/>
      </c>
      <c r="D89" s="21"/>
      <c r="E89" s="92"/>
      <c r="F89" s="30"/>
      <c r="G89" s="44" t="str">
        <f t="shared" si="7"/>
        <v/>
      </c>
      <c r="H89" s="21"/>
    </row>
    <row r="90" spans="1:8" x14ac:dyDescent="0.2">
      <c r="A90" s="66"/>
      <c r="B90" s="21"/>
      <c r="C90" s="44" t="str">
        <f t="shared" si="6"/>
        <v/>
      </c>
      <c r="D90" s="21"/>
      <c r="E90" s="92"/>
      <c r="F90" s="30"/>
      <c r="G90" s="44" t="str">
        <f t="shared" si="7"/>
        <v/>
      </c>
      <c r="H90" s="21"/>
    </row>
    <row r="91" spans="1:8" x14ac:dyDescent="0.2">
      <c r="A91" s="66"/>
      <c r="B91" s="21"/>
      <c r="C91" s="44" t="str">
        <f t="shared" si="6"/>
        <v/>
      </c>
      <c r="D91" s="21"/>
      <c r="E91" s="92"/>
      <c r="F91" s="30"/>
      <c r="G91" s="44" t="str">
        <f t="shared" si="7"/>
        <v/>
      </c>
      <c r="H91" s="21"/>
    </row>
    <row r="92" spans="1:8" x14ac:dyDescent="0.2">
      <c r="A92" s="66"/>
      <c r="B92" s="21"/>
      <c r="C92" s="44" t="str">
        <f t="shared" si="6"/>
        <v/>
      </c>
      <c r="D92" s="21"/>
      <c r="E92" s="92"/>
      <c r="F92" s="30"/>
      <c r="G92" s="44" t="str">
        <f t="shared" si="7"/>
        <v/>
      </c>
      <c r="H92" s="21"/>
    </row>
    <row r="93" spans="1:8" ht="15" customHeight="1" x14ac:dyDescent="0.2">
      <c r="A93" s="66"/>
      <c r="B93" s="21"/>
      <c r="C93" s="44" t="str">
        <f t="shared" si="6"/>
        <v/>
      </c>
      <c r="D93" s="21"/>
      <c r="E93" s="92"/>
      <c r="F93" s="30"/>
      <c r="G93" s="44" t="str">
        <f t="shared" si="7"/>
        <v/>
      </c>
      <c r="H93" s="21"/>
    </row>
    <row r="94" spans="1:8" x14ac:dyDescent="0.2">
      <c r="A94" s="66"/>
      <c r="B94" s="21"/>
      <c r="C94" s="44" t="str">
        <f t="shared" si="6"/>
        <v/>
      </c>
      <c r="D94" s="21"/>
      <c r="E94" s="92"/>
      <c r="F94" s="30"/>
      <c r="G94" s="44" t="str">
        <f t="shared" si="7"/>
        <v/>
      </c>
      <c r="H94" s="21"/>
    </row>
    <row r="95" spans="1:8" x14ac:dyDescent="0.2">
      <c r="A95" s="66"/>
      <c r="B95" s="21"/>
      <c r="C95" s="44" t="str">
        <f t="shared" si="6"/>
        <v/>
      </c>
      <c r="D95" s="21"/>
      <c r="E95" s="92"/>
      <c r="F95" s="30"/>
      <c r="G95" s="44" t="str">
        <f t="shared" si="7"/>
        <v/>
      </c>
      <c r="H95" s="21"/>
    </row>
    <row r="96" spans="1:8" x14ac:dyDescent="0.2">
      <c r="A96" s="66"/>
      <c r="B96" s="21"/>
      <c r="C96" s="44" t="str">
        <f t="shared" si="6"/>
        <v/>
      </c>
      <c r="D96" s="21"/>
      <c r="E96" s="92"/>
      <c r="F96" s="30"/>
      <c r="G96" s="44" t="str">
        <f t="shared" si="7"/>
        <v/>
      </c>
      <c r="H96" s="21"/>
    </row>
    <row r="97" spans="1:8" x14ac:dyDescent="0.2">
      <c r="A97" s="66"/>
      <c r="B97" s="21"/>
      <c r="C97" s="44" t="str">
        <f t="shared" si="6"/>
        <v/>
      </c>
      <c r="D97" s="21"/>
      <c r="E97" s="92"/>
      <c r="F97" s="30"/>
      <c r="G97" s="44" t="str">
        <f t="shared" si="7"/>
        <v/>
      </c>
      <c r="H97" s="21"/>
    </row>
    <row r="98" spans="1:8" x14ac:dyDescent="0.2">
      <c r="A98" s="69"/>
      <c r="B98" s="70"/>
      <c r="C98" s="70"/>
      <c r="D98" s="99"/>
      <c r="E98" s="99"/>
      <c r="F98" s="100"/>
      <c r="G98" s="43"/>
      <c r="H98" s="43"/>
    </row>
  </sheetData>
  <sheetProtection algorithmName="SHA-512" hashValue="tILSHWS/Y/oxXfxeI45sD7Z01WZiFpD2O93V3vCN/hzMnFMLuOKbyKRoBKWSmlKlaq44EF6bb1/LOpcR8VJ0UA==" saltValue="qTEKKJp/e+G6M965zJ1K0A==" spinCount="100000" sheet="1" formatColumns="0" formatRows="0"/>
  <mergeCells count="3">
    <mergeCell ref="D3:F3"/>
    <mergeCell ref="A1:H1"/>
    <mergeCell ref="A2:H2"/>
  </mergeCells>
  <dataValidations count="4">
    <dataValidation type="list" allowBlank="1" showInputMessage="1" showErrorMessage="1" sqref="A5:A97" xr:uid="{F059C120-BE16-42F2-ABAB-40A845D355BC}">
      <formula1>mfde</formula1>
    </dataValidation>
    <dataValidation type="list" allowBlank="1" showInputMessage="1" showErrorMessage="1" sqref="B5:B97" xr:uid="{A6348B10-5444-47E6-91E2-71CD2F31162E}">
      <formula1>Enhetsslag_deltagarersättning</formula1>
    </dataValidation>
    <dataValidation type="whole" allowBlank="1" showInputMessage="1" showErrorMessage="1" sqref="F5:F97" xr:uid="{9DBE76C9-148E-4CB3-BDD6-0B144CABE210}">
      <formula1>0</formula1>
      <formula2>100</formula2>
    </dataValidation>
    <dataValidation type="whole" operator="greaterThan" allowBlank="1" showInputMessage="1" showErrorMessage="1" sqref="D5:E97" xr:uid="{AF62C049-8635-4D6C-85F7-CFEAA5834827}">
      <formula1>-1</formula1>
    </dataValidation>
  </dataValidations>
  <pageMargins left="0.7" right="0.7" top="0.75" bottom="0.75" header="0.3" footer="0.3"/>
  <pageSetup paperSize="9" scale="69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8134CE-C5B1-47A9-8A1D-D8E65C59E70D}">
          <x14:formula1>
            <xm:f>Data!$S$1:$S$3</xm:f>
          </x14:formula1>
          <xm:sqref>H5:H97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16</vt:i4>
      </vt:variant>
      <vt:variant>
        <vt:lpstr>Namngivna områden</vt:lpstr>
      </vt:variant>
      <vt:variant>
        <vt:i4>34</vt:i4>
      </vt:variant>
    </vt:vector>
  </HeadingPairs>
  <TitlesOfParts>
    <vt:vector size="50" baseType="lpstr">
      <vt:lpstr>Anvisning</vt:lpstr>
      <vt:lpstr>Data</vt:lpstr>
      <vt:lpstr>Generella inställningar</vt:lpstr>
      <vt:lpstr>Budgetöversikt</vt:lpstr>
      <vt:lpstr>Personal (Direkta)</vt:lpstr>
      <vt:lpstr>Externa kostnader (Direkta)</vt:lpstr>
      <vt:lpstr>Personal (Eurf) </vt:lpstr>
      <vt:lpstr>Externa kostnader (Eruf)</vt:lpstr>
      <vt:lpstr>Arbetslösa deltagare</vt:lpstr>
      <vt:lpstr>Anställda deltagare</vt:lpstr>
      <vt:lpstr>Personal (Off BiAaP)</vt:lpstr>
      <vt:lpstr>Externa kostnader (Off BiAäP)</vt:lpstr>
      <vt:lpstr>Personal (Privata BiAaP)</vt:lpstr>
      <vt:lpstr>ExternaKostnader(Privata BiAäP)</vt:lpstr>
      <vt:lpstr>Övrig offentlig medfinansiering</vt:lpstr>
      <vt:lpstr>Övrig privat medfinansiering</vt:lpstr>
      <vt:lpstr>Deltagare_belopp</vt:lpstr>
      <vt:lpstr>DK</vt:lpstr>
      <vt:lpstr>Enhetsslag_deltagarersättning</vt:lpstr>
      <vt:lpstr>eruf</vt:lpstr>
      <vt:lpstr>Eruf_data</vt:lpstr>
      <vt:lpstr>Etableringsersattnin_omfattning</vt:lpstr>
      <vt:lpstr>KM</vt:lpstr>
      <vt:lpstr>Kostnadsbärare</vt:lpstr>
      <vt:lpstr>Kostnadsslag</vt:lpstr>
      <vt:lpstr>Kostnadsslag_ERUF</vt:lpstr>
      <vt:lpstr>Kostnadsslag_Genomförandefas</vt:lpstr>
      <vt:lpstr>Lista_Medfinansiarer</vt:lpstr>
      <vt:lpstr>Lista_Regioner</vt:lpstr>
      <vt:lpstr>mfbiaap</vt:lpstr>
      <vt:lpstr>mfde</vt:lpstr>
      <vt:lpstr>offpri</vt:lpstr>
      <vt:lpstr>specificgoal</vt:lpstr>
      <vt:lpstr>Timlonegrupp_PO1</vt:lpstr>
      <vt:lpstr>Timlonegrupp_PO2</vt:lpstr>
      <vt:lpstr>TimloneGruppNamn</vt:lpstr>
      <vt:lpstr>'Anställda deltagare'!Utskriftsområde</vt:lpstr>
      <vt:lpstr>'Arbetslösa deltagare'!Utskriftsområde</vt:lpstr>
      <vt:lpstr>Budgetöversikt!Utskriftsområde</vt:lpstr>
      <vt:lpstr>'Externa kostnader (Direkta)'!Utskriftsområde</vt:lpstr>
      <vt:lpstr>'Externa kostnader (Eruf)'!Utskriftsområde</vt:lpstr>
      <vt:lpstr>'Externa kostnader (Off BiAäP)'!Utskriftsområde</vt:lpstr>
      <vt:lpstr>'ExternaKostnader(Privata BiAäP)'!Utskriftsområde</vt:lpstr>
      <vt:lpstr>'Generella inställningar'!Utskriftsområde</vt:lpstr>
      <vt:lpstr>'Personal (Direkta)'!Utskriftsområde</vt:lpstr>
      <vt:lpstr>'Personal (Eurf) '!Utskriftsområde</vt:lpstr>
      <vt:lpstr>'Personal (Off BiAaP)'!Utskriftsområde</vt:lpstr>
      <vt:lpstr>'Personal (Privata BiAaP)'!Utskriftsområde</vt:lpstr>
      <vt:lpstr>'Övrig offentlig medfinansiering'!Utskriftsområde</vt:lpstr>
      <vt:lpstr>'Övrig privat medfinansiering'!Utskriftsområde</vt:lpstr>
    </vt:vector>
  </TitlesOfParts>
  <Company>ESF Rådet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hinin</dc:creator>
  <cp:lastModifiedBy>Peter Strand</cp:lastModifiedBy>
  <cp:lastPrinted>2023-03-02T11:08:57Z</cp:lastPrinted>
  <dcterms:created xsi:type="dcterms:W3CDTF">2014-11-20T12:09:08Z</dcterms:created>
  <dcterms:modified xsi:type="dcterms:W3CDTF">2025-09-29T11:23:44Z</dcterms:modified>
</cp:coreProperties>
</file>