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xr:revisionPtr revIDLastSave="0" documentId="8_{A5188DB4-636B-424F-A468-5C7E29CC79EA}" xr6:coauthVersionLast="45" xr6:coauthVersionMax="45" xr10:uidLastSave="{00000000-0000-0000-0000-000000000000}"/>
  <workbookProtection workbookAlgorithmName="SHA-512" workbookHashValue="yAsh2EbBH2p2lsJ+mObvQVrami/guB4iDMY2PKD16lHLFP/jexUIf7xUX5SkKLCxVj8buGnIBu0tKmqgrO15vg==" workbookSaltValue="Jtex8TTL6dXIwg8w3FECXA==" workbookSpinCount="100000" lockStructure="1"/>
  <bookViews>
    <workbookView xWindow="-120" yWindow="-120" windowWidth="29040" windowHeight="15840" tabRatio="828" xr2:uid="{00000000-000D-0000-FFFF-FFFF00000000}"/>
  </bookViews>
  <sheets>
    <sheet name="Generella inställningar" sheetId="13" r:id="rId1"/>
    <sheet name="Budgetöversikt" sheetId="14" r:id="rId2"/>
    <sheet name="Upphandlingsplan" sheetId="16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bidrag i annat än peng" sheetId="10" r:id="rId10"/>
    <sheet name="Privata kontanta medel" sheetId="11" r:id="rId11"/>
    <sheet name="Data" sheetId="5" state="hidden" r:id="rId12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Data!$G$16:$G$19</definedName>
    <definedName name="Kostnadsslag_ERUF">Data!$G$9:$G$12</definedName>
    <definedName name="Kostnadsslag_Genomförandefas">Data!$G$2:$G$5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7">'Offentlig finansierad ers. delt'!$A$1:$H$25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C42" i="14" l="1"/>
  <c r="C31" i="14"/>
  <c r="C32" i="14"/>
  <c r="C33" i="14"/>
  <c r="C30" i="14"/>
  <c r="G45" i="10" l="1"/>
  <c r="G44" i="10"/>
  <c r="G43" i="10"/>
  <c r="G42" i="10"/>
  <c r="G41" i="10"/>
  <c r="G40" i="10"/>
  <c r="G39" i="10"/>
  <c r="G38" i="10"/>
  <c r="G37" i="10"/>
  <c r="C43" i="14" s="1"/>
  <c r="G36" i="10"/>
  <c r="G35" i="10"/>
  <c r="C41" i="14" s="1"/>
  <c r="G34" i="10"/>
  <c r="D32" i="10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C15" i="14" s="1"/>
  <c r="D38" i="6"/>
  <c r="C14" i="14" s="1"/>
  <c r="D37" i="6"/>
  <c r="C13" i="14" s="1"/>
  <c r="D36" i="6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D5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G45" i="4"/>
  <c r="G44" i="4"/>
  <c r="G43" i="4"/>
  <c r="G42" i="4"/>
  <c r="G41" i="4"/>
  <c r="G40" i="4"/>
  <c r="G39" i="4"/>
  <c r="G38" i="4"/>
  <c r="G37" i="4"/>
  <c r="G36" i="4"/>
  <c r="G35" i="4"/>
  <c r="G34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D58" i="6" l="1"/>
  <c r="C12" i="14"/>
  <c r="C29" i="14"/>
  <c r="G47" i="10"/>
  <c r="C40" i="14"/>
  <c r="C39" i="14" s="1"/>
  <c r="D59" i="6"/>
  <c r="C16" i="14" s="1"/>
  <c r="D34" i="6"/>
  <c r="G47" i="4"/>
  <c r="C2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D61" i="6" l="1"/>
  <c r="C11" i="14"/>
  <c r="C10" i="14" s="1"/>
  <c r="G18" i="7"/>
  <c r="C35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G3" i="7"/>
  <c r="D36" i="1"/>
  <c r="C8" i="14" s="1"/>
  <c r="D37" i="1"/>
  <c r="D38" i="1"/>
  <c r="C7" i="14" s="1"/>
  <c r="D39" i="1"/>
  <c r="D40" i="1"/>
  <c r="D41" i="1"/>
  <c r="F3" i="3"/>
  <c r="C18" i="14" s="1"/>
  <c r="F10" i="3"/>
  <c r="C20" i="14" s="1"/>
  <c r="F11" i="3"/>
  <c r="C19" i="14" s="1"/>
  <c r="C12" i="8"/>
  <c r="C37" i="14" s="1"/>
  <c r="C18" i="8"/>
  <c r="C38" i="14" s="1"/>
  <c r="C15" i="11"/>
  <c r="C44" i="14" s="1"/>
  <c r="C22" i="11"/>
  <c r="C45" i="14" s="1"/>
  <c r="D48" i="1"/>
  <c r="D5" i="13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F12" i="3"/>
  <c r="C21" i="14" s="1"/>
  <c r="F13" i="3"/>
  <c r="C22" i="14" s="1"/>
  <c r="F14" i="3"/>
  <c r="F15" i="3"/>
  <c r="F16" i="3"/>
  <c r="F17" i="3"/>
  <c r="F18" i="3"/>
  <c r="F19" i="3"/>
  <c r="F20" i="3"/>
  <c r="F21" i="3"/>
  <c r="C26" i="14"/>
  <c r="C36" i="14" l="1"/>
  <c r="C25" i="14"/>
  <c r="C5" i="14"/>
  <c r="C6" i="14"/>
  <c r="D34" i="1"/>
  <c r="C4" i="14" s="1"/>
  <c r="D58" i="1"/>
  <c r="G23" i="7"/>
  <c r="F22" i="3"/>
  <c r="G14" i="7"/>
  <c r="D59" i="1"/>
  <c r="C9" i="14" s="1"/>
  <c r="F24" i="3" l="1"/>
  <c r="C23" i="14"/>
  <c r="C17" i="14" s="1"/>
  <c r="C3" i="14"/>
  <c r="D61" i="1"/>
  <c r="C34" i="14"/>
  <c r="C46" i="14" s="1"/>
  <c r="C24" i="14" l="1"/>
  <c r="C27" i="14" s="1"/>
  <c r="C47" i="14" s="1"/>
  <c r="C49" i="14" s="1"/>
  <c r="C48" i="14" l="1"/>
</calcChain>
</file>

<file path=xl/sharedStrings.xml><?xml version="1.0" encoding="utf-8"?>
<sst xmlns="http://schemas.openxmlformats.org/spreadsheetml/2006/main" count="287" uniqueCount="157">
  <si>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</si>
  <si>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</si>
  <si>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</si>
  <si>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</si>
  <si>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</si>
  <si>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</si>
  <si>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</si>
  <si>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</si>
  <si>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</si>
  <si>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</si>
  <si>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</si>
  <si>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</si>
  <si>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</si>
  <si>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</si>
  <si>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</si>
  <si>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</si>
  <si>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</si>
  <si>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</si>
  <si>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</si>
  <si>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</si>
  <si>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</si>
  <si>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</si>
  <si>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</si>
  <si>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</si>
  <si>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</si>
  <si>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</si>
  <si>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</si>
  <si>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</si>
  <si>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</si>
  <si>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</si>
  <si>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</si>
  <si>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</si>
  <si>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</si>
  <si>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</si>
  <si>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Budgetmodell: Enhetsberäknade personalkostnader + schablon indirekta kostnader 15% + övriga kostnader till faktiska kostnader + enhetsberäknad deltagarersättning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</si>
  <si>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</si>
  <si>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</si>
  <si>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</si>
  <si>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</si>
  <si>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</si>
  <si>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</si>
  <si>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</si>
  <si>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</si>
  <si>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</si>
  <si>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</si>
  <si>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</si>
  <si>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</si>
  <si>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</si>
  <si>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</si>
  <si>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</si>
  <si>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</si>
  <si>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</si>
  <si>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</si>
  <si>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</si>
  <si>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</si>
  <si>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</si>
  <si>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</si>
  <si>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</si>
  <si>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</si>
  <si>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</si>
  <si>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</si>
  <si>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</si>
  <si>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</si>
  <si>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</si>
  <si>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</si>
  <si>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</si>
  <si>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</si>
  <si>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</si>
  <si>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</si>
  <si>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</si>
  <si>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</si>
  <si>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</si>
  <si>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</si>
  <si>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</si>
  <si>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</si>
  <si>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</si>
  <si>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</si>
  <si>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</si>
  <si>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</si>
  <si>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</si>
  <si>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</si>
  <si>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</si>
  <si>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</si>
  <si>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</si>
  <si>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</si>
  <si>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</si>
  <si>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</si>
  <si>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</si>
  <si>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</si>
  <si>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</si>
  <si>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</si>
  <si>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</si>
  <si>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</si>
  <si>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</si>
  <si>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</si>
  <si>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</si>
  <si>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</si>
  <si>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</si>
  <si>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</si>
  <si>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</si>
  <si>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</si>
  <si>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</si>
  <si>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</si>
  <si>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</si>
  <si>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</si>
  <si>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</si>
  <si>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</si>
  <si>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</si>
  <si>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</si>
  <si>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</si>
  <si>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</si>
  <si>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</si>
  <si>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</si>
  <si>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</si>
  <si>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</si>
  <si>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</si>
  <si>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</si>
  <si>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</si>
  <si>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</si>
  <si>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</si>
  <si>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</si>
  <si>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</si>
  <si>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</si>
  <si>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</si>
  <si>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</si>
  <si>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</si>
  <si>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</si>
  <si>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</si>
  <si>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</si>
  <si>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</si>
  <si>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</si>
  <si>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</si>
  <si>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</si>
  <si>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</si>
  <si>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</si>
  <si>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Summa övriga kostnader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</si>
  <si>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</si>
  <si>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</si>
  <si>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</si>
  <si>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</si>
  <si>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</si>
  <si>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</si>
  <si>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</si>
  <si>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</si>
  <si>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För aktörer som ej följer LOU (2016:1145) ange de tjänster som ska konkurenssättas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</si>
  <si>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</si>
  <si>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</si>
  <si>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</si>
  <si>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</si>
  <si>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</si>
  <si>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</si>
  <si>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</si>
  <si>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</si>
  <si>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</si>
  <si>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Extra tjänster</t>
  </si>
  <si>
    <t>Introduktionsjobb</t>
  </si>
  <si>
    <t>Lönebidrag för utv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</si>
</sst>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locked="0"/>
    </xf>
    <xf numFmtId="3" fontId="13" fillId="9" borderId="2" xfId="0" applyNumberFormat="1" applyFont="1" applyFill="1" applyBorder="1" applyProtection="1"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0" fillId="0" borderId="0" xfId="0" applyBorder="1"/>
    <xf numFmtId="0" fontId="22" fillId="0" borderId="0" xfId="0" applyFont="1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  <xf numFmtId="0" fontId="9" fillId="8" borderId="1" xfId="0" applyFont="1" applyFill="1" applyBorder="1" applyAlignment="1" applyProtection="1">
      <alignment horizontal="left"/>
      <protection hidden="1"/>
    </xf>
    <xf numFmtId="0" fontId="9" fillId="8" borderId="16" xfId="0" applyFont="1" applyFill="1" applyBorder="1" applyAlignment="1" applyProtection="1">
      <alignment horizontal="left"/>
      <protection hidden="1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6" xfId="0" applyFont="1" applyFill="1" applyBorder="1" applyAlignment="1" applyProtection="1">
      <alignment horizontal="left"/>
      <protection locked="0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B19" sqref="B19"/>
    </sheetView>
  </sheetViews>
  <sheetFormatPr defaultColWidth="10.7109375" defaultRowHeight="15.75" x14ac:dyDescent="0.25"/>
  <cols>
    <col min="1" max="1" width="1.7109375" style="1" customWidth="1"/>
    <col min="2" max="2" width="66.42578125" style="1" customWidth="1"/>
    <col min="3" max="3" width="26.7109375" style="1" customWidth="1"/>
    <col min="4" max="4" width="50.7109375" style="1" customWidth="1"/>
    <col min="5" max="5" width="2" style="1" customWidth="1"/>
    <col min="6" max="16384" width="10.7109375" style="1"/>
  </cols>
  <sheetData>
    <row r="1" spans="2:5" x14ac:dyDescent="0.25">
      <c r="B1" s="141"/>
      <c r="C1" s="141"/>
      <c r="D1" s="141"/>
      <c r="E1" s="141"/>
    </row>
    <row r="2" spans="2:5" ht="75.75" customHeight="1" x14ac:dyDescent="0.25">
      <c r="B2"/>
    </row>
    <row r="3" spans="2:5" ht="19.5" customHeight="1" x14ac:dyDescent="0.25">
      <c r="B3" s="64" t="s">
        <v>34</v>
      </c>
    </row>
    <row r="4" spans="2:5" x14ac:dyDescent="0.25">
      <c r="B4" s="83" t="s">
        <v>52</v>
      </c>
      <c r="C4" s="84" t="s">
        <v>45</v>
      </c>
      <c r="D4" s="83" t="s">
        <v>41</v>
      </c>
    </row>
    <row r="5" spans="2:5" x14ac:dyDescent="0.25">
      <c r="B5" s="85"/>
      <c r="C5" s="79" t="s">
        <v>92</v>
      </c>
      <c r="D5" s="87" t="str">
        <f>VLOOKUP(C5,Data!A2:C5,3)</f>
        <v>Timlonegrupp_PO1</v>
      </c>
    </row>
    <row r="6" spans="2:5" x14ac:dyDescent="0.25">
      <c r="B6" s="85" t="s">
        <v>149</v>
      </c>
      <c r="C6" s="85"/>
      <c r="D6" s="86"/>
    </row>
    <row r="7" spans="2:5" x14ac:dyDescent="0.25">
      <c r="B7" s="85" t="s">
        <v>150</v>
      </c>
      <c r="C7" s="2"/>
      <c r="D7" s="59"/>
    </row>
    <row r="8" spans="2:5" x14ac:dyDescent="0.25">
      <c r="B8" s="85" t="s">
        <v>151</v>
      </c>
      <c r="C8" s="2"/>
      <c r="D8" s="59"/>
    </row>
    <row r="9" spans="2:5" x14ac:dyDescent="0.25">
      <c r="B9" s="85" t="s">
        <v>152</v>
      </c>
      <c r="C9" s="2"/>
      <c r="D9" s="59"/>
    </row>
    <row r="10" spans="2:5" x14ac:dyDescent="0.25">
      <c r="B10" s="85" t="s">
        <v>153</v>
      </c>
      <c r="C10" s="85"/>
      <c r="D10" s="88"/>
    </row>
    <row r="12" spans="2:5" x14ac:dyDescent="0.25">
      <c r="D12" s="7" t="s">
        <v>91</v>
      </c>
    </row>
    <row r="20" spans="4:4" x14ac:dyDescent="0.25">
      <c r="D20"/>
    </row>
  </sheetData>
  <sheetProtection algorithmName="SHA-512" hashValue="VEOXZsuzK4k1rWaj/XD1oaPniVYKqEJhAocvvcTjz1yaSUriZqyIUVMblXlmADm6pHYLQ3MusZpDOqw8/6K7iA==" saltValue="GMuWxDWWQy//LH3gXtfVDw==" spinCount="100000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3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49"/>
  <sheetViews>
    <sheetView workbookViewId="0">
      <selection activeCell="J38" sqref="J38"/>
    </sheetView>
  </sheetViews>
  <sheetFormatPr defaultColWidth="8.7109375" defaultRowHeight="15" x14ac:dyDescent="0.25"/>
  <cols>
    <col min="1" max="1" width="31.5703125" style="7" customWidth="1"/>
    <col min="2" max="2" width="10.42578125" style="7" customWidth="1"/>
    <col min="3" max="3" width="45.42578125" style="7" customWidth="1"/>
    <col min="4" max="4" width="19.7109375" style="18" customWidth="1"/>
    <col min="5" max="5" width="9.7109375" style="18" customWidth="1"/>
    <col min="6" max="6" width="11" style="18" customWidth="1"/>
    <col min="7" max="7" width="11.7109375" style="7" customWidth="1"/>
    <col min="8" max="8" width="38.7109375" style="12" customWidth="1"/>
    <col min="9" max="9" width="28.42578125" style="12" customWidth="1"/>
    <col min="10" max="10" width="47.28515625" style="7" customWidth="1"/>
    <col min="11" max="11" width="25.42578125" style="7" customWidth="1"/>
    <col min="12" max="12" width="39.7109375" style="7" customWidth="1"/>
    <col min="13" max="13" width="24.7109375" style="7" customWidth="1"/>
    <col min="14" max="14" width="8.7109375" style="7"/>
    <col min="15" max="15" width="38.42578125" style="7" customWidth="1"/>
    <col min="16" max="16" width="24" style="7" customWidth="1"/>
    <col min="17" max="17" width="32" style="7" customWidth="1"/>
    <col min="18" max="18" width="8.7109375" style="7"/>
    <col min="19" max="19" width="13.42578125" style="7" customWidth="1"/>
    <col min="20" max="20" width="10.28515625" style="7" customWidth="1"/>
    <col min="21" max="21" width="14.7109375" style="7" customWidth="1"/>
    <col min="22" max="16384" width="8.7109375" style="7"/>
  </cols>
  <sheetData>
    <row r="1" spans="1:9" x14ac:dyDescent="0.25">
      <c r="A1" s="143" t="s">
        <v>128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25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25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25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25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25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25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25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25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25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25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25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25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25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25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25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25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25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25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25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25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25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25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25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25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25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25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25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25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25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25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25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25">
      <c r="A33" s="96" t="s">
        <v>65</v>
      </c>
      <c r="B33" s="96" t="s">
        <v>47</v>
      </c>
      <c r="C33" s="148" t="s">
        <v>55</v>
      </c>
      <c r="D33" s="149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25">
      <c r="A34" s="10"/>
      <c r="B34" s="11"/>
      <c r="C34" s="150"/>
      <c r="D34" s="151"/>
      <c r="E34" s="11"/>
      <c r="F34" s="11"/>
      <c r="G34" s="106">
        <f>E34*F34</f>
        <v>0</v>
      </c>
      <c r="H34" s="33"/>
      <c r="I34" s="6"/>
    </row>
    <row r="35" spans="1:9" x14ac:dyDescent="0.25">
      <c r="A35" s="10"/>
      <c r="B35" s="11"/>
      <c r="C35" s="150"/>
      <c r="D35" s="151"/>
      <c r="E35" s="11"/>
      <c r="F35" s="11"/>
      <c r="G35" s="106">
        <f t="shared" ref="G35:G45" si="0">E35*F35</f>
        <v>0</v>
      </c>
      <c r="H35" s="33"/>
      <c r="I35" s="6"/>
    </row>
    <row r="36" spans="1:9" x14ac:dyDescent="0.25">
      <c r="A36" s="10"/>
      <c r="B36" s="11"/>
      <c r="C36" s="150"/>
      <c r="D36" s="151"/>
      <c r="E36" s="11"/>
      <c r="F36" s="11"/>
      <c r="G36" s="106">
        <f t="shared" si="0"/>
        <v>0</v>
      </c>
      <c r="H36" s="33"/>
      <c r="I36" s="6"/>
    </row>
    <row r="37" spans="1:9" x14ac:dyDescent="0.25">
      <c r="A37" s="10"/>
      <c r="B37" s="11"/>
      <c r="C37" s="150"/>
      <c r="D37" s="151"/>
      <c r="E37" s="11"/>
      <c r="F37" s="11"/>
      <c r="G37" s="106">
        <f t="shared" si="0"/>
        <v>0</v>
      </c>
      <c r="H37" s="33"/>
      <c r="I37" s="6"/>
    </row>
    <row r="38" spans="1:9" x14ac:dyDescent="0.25">
      <c r="A38" s="10"/>
      <c r="B38" s="11"/>
      <c r="C38" s="150"/>
      <c r="D38" s="151"/>
      <c r="E38" s="11"/>
      <c r="F38" s="11"/>
      <c r="G38" s="106">
        <f t="shared" si="0"/>
        <v>0</v>
      </c>
      <c r="H38" s="33"/>
      <c r="I38" s="6"/>
    </row>
    <row r="39" spans="1:9" x14ac:dyDescent="0.25">
      <c r="A39" s="10"/>
      <c r="B39" s="11"/>
      <c r="C39" s="150"/>
      <c r="D39" s="151"/>
      <c r="E39" s="11"/>
      <c r="F39" s="11"/>
      <c r="G39" s="106">
        <f t="shared" si="0"/>
        <v>0</v>
      </c>
      <c r="H39" s="33"/>
      <c r="I39" s="6"/>
    </row>
    <row r="40" spans="1:9" x14ac:dyDescent="0.25">
      <c r="A40" s="10"/>
      <c r="B40" s="11"/>
      <c r="C40" s="150"/>
      <c r="D40" s="151"/>
      <c r="E40" s="11"/>
      <c r="F40" s="11"/>
      <c r="G40" s="106">
        <f t="shared" si="0"/>
        <v>0</v>
      </c>
      <c r="H40" s="33"/>
      <c r="I40" s="6"/>
    </row>
    <row r="41" spans="1:9" x14ac:dyDescent="0.25">
      <c r="A41" s="10"/>
      <c r="B41" s="11"/>
      <c r="C41" s="150"/>
      <c r="D41" s="151"/>
      <c r="E41" s="11"/>
      <c r="F41" s="11"/>
      <c r="G41" s="106">
        <f t="shared" si="0"/>
        <v>0</v>
      </c>
      <c r="H41" s="33"/>
      <c r="I41" s="6"/>
    </row>
    <row r="42" spans="1:9" x14ac:dyDescent="0.25">
      <c r="A42" s="10"/>
      <c r="B42" s="11"/>
      <c r="C42" s="150"/>
      <c r="D42" s="151"/>
      <c r="E42" s="11"/>
      <c r="F42" s="11"/>
      <c r="G42" s="106">
        <f t="shared" si="0"/>
        <v>0</v>
      </c>
      <c r="H42" s="33"/>
      <c r="I42" s="6"/>
    </row>
    <row r="43" spans="1:9" x14ac:dyDescent="0.25">
      <c r="A43" s="10"/>
      <c r="B43" s="11"/>
      <c r="C43" s="150"/>
      <c r="D43" s="151"/>
      <c r="E43" s="11"/>
      <c r="F43" s="11"/>
      <c r="G43" s="106">
        <f t="shared" si="0"/>
        <v>0</v>
      </c>
      <c r="H43" s="33"/>
    </row>
    <row r="44" spans="1:9" x14ac:dyDescent="0.25">
      <c r="A44" s="10"/>
      <c r="B44" s="11"/>
      <c r="C44" s="150"/>
      <c r="D44" s="151"/>
      <c r="E44" s="11"/>
      <c r="F44" s="11"/>
      <c r="G44" s="106">
        <f t="shared" si="0"/>
        <v>0</v>
      </c>
      <c r="H44" s="33"/>
    </row>
    <row r="45" spans="1:9" x14ac:dyDescent="0.25">
      <c r="A45" s="10"/>
      <c r="B45" s="11"/>
      <c r="C45" s="150"/>
      <c r="D45" s="151"/>
      <c r="E45" s="11"/>
      <c r="F45" s="11"/>
      <c r="G45" s="106">
        <f t="shared" si="0"/>
        <v>0</v>
      </c>
      <c r="H45" s="33"/>
      <c r="I45" s="13"/>
    </row>
    <row r="47" spans="1:9" ht="15.75" thickBot="1" x14ac:dyDescent="0.3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25">
      <c r="H49" s="65" t="s">
        <v>85</v>
      </c>
    </row>
  </sheetData>
  <sheetProtection algorithmName="SHA-512" hashValue="Ex/eRaqNPupE8xrgdvbHAnHlVolM2wn1theGXgM7JKbMkUWzMi3Jje9cGhtaHCbeIsRt1jQtSAyRC6AHsVxgXQ==" saltValue="0fiyJ6CwtZu/KAcFz+MLaQ==" spinCount="100000" sheet="1" objects="1" scenarios="1" formatColumns="0" formatRows="0"/>
  <mergeCells count="14">
    <mergeCell ref="C37:D37"/>
    <mergeCell ref="C38:D38"/>
    <mergeCell ref="C39:D39"/>
    <mergeCell ref="C45:D45"/>
    <mergeCell ref="C40:D40"/>
    <mergeCell ref="C41:D41"/>
    <mergeCell ref="C42:D42"/>
    <mergeCell ref="C43:D43"/>
    <mergeCell ref="C44:D44"/>
    <mergeCell ref="C33:D33"/>
    <mergeCell ref="C34:D34"/>
    <mergeCell ref="A1:H1"/>
    <mergeCell ref="C35:D35"/>
    <mergeCell ref="C36:D36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2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D36" sqref="D36"/>
    </sheetView>
  </sheetViews>
  <sheetFormatPr defaultColWidth="10.7109375" defaultRowHeight="15" x14ac:dyDescent="0.25"/>
  <cols>
    <col min="1" max="1" width="41.42578125" style="7" bestFit="1" customWidth="1"/>
    <col min="2" max="2" width="20.42578125" style="7" customWidth="1"/>
    <col min="3" max="3" width="14.28515625" style="7" bestFit="1" customWidth="1"/>
    <col min="4" max="4" width="30.28515625" style="7" customWidth="1"/>
    <col min="5" max="16384" width="10.7109375" style="7"/>
  </cols>
  <sheetData>
    <row r="1" spans="1:5" x14ac:dyDescent="0.25">
      <c r="A1" s="143" t="s">
        <v>9</v>
      </c>
      <c r="B1" s="143"/>
      <c r="C1" s="143"/>
      <c r="D1" s="143"/>
    </row>
    <row r="2" spans="1:5" x14ac:dyDescent="0.25">
      <c r="A2" s="111" t="s">
        <v>66</v>
      </c>
      <c r="B2" s="111" t="s">
        <v>47</v>
      </c>
      <c r="C2" s="111" t="s">
        <v>61</v>
      </c>
      <c r="D2" s="111" t="s">
        <v>41</v>
      </c>
    </row>
    <row r="3" spans="1:5" x14ac:dyDescent="0.25">
      <c r="A3" s="10"/>
      <c r="B3" s="10"/>
      <c r="C3" s="49"/>
      <c r="D3" s="33"/>
    </row>
    <row r="4" spans="1:5" x14ac:dyDescent="0.25">
      <c r="A4" s="10"/>
      <c r="B4" s="10"/>
      <c r="C4" s="49"/>
      <c r="D4" s="33"/>
    </row>
    <row r="5" spans="1:5" x14ac:dyDescent="0.25">
      <c r="A5" s="10"/>
      <c r="B5" s="10"/>
      <c r="C5" s="49"/>
      <c r="D5" s="33"/>
    </row>
    <row r="6" spans="1:5" x14ac:dyDescent="0.25">
      <c r="A6" s="10"/>
      <c r="B6" s="10"/>
      <c r="C6" s="49"/>
      <c r="D6" s="33"/>
    </row>
    <row r="7" spans="1:5" x14ac:dyDescent="0.25">
      <c r="A7" s="10"/>
      <c r="B7" s="10"/>
      <c r="C7" s="49"/>
      <c r="D7" s="33"/>
    </row>
    <row r="8" spans="1:5" x14ac:dyDescent="0.25">
      <c r="A8" s="10"/>
      <c r="B8" s="10"/>
      <c r="C8" s="49"/>
      <c r="D8" s="33"/>
    </row>
    <row r="9" spans="1:5" x14ac:dyDescent="0.25">
      <c r="A9" s="10"/>
      <c r="B9" s="10"/>
      <c r="C9" s="49"/>
      <c r="D9" s="33"/>
    </row>
    <row r="10" spans="1:5" x14ac:dyDescent="0.25">
      <c r="A10" s="10"/>
      <c r="B10" s="10"/>
      <c r="C10" s="49"/>
      <c r="D10" s="33"/>
    </row>
    <row r="11" spans="1:5" x14ac:dyDescent="0.25">
      <c r="A11" s="10"/>
      <c r="B11" s="10"/>
      <c r="C11" s="49"/>
      <c r="D11" s="33"/>
    </row>
    <row r="12" spans="1:5" x14ac:dyDescent="0.25">
      <c r="A12" s="10"/>
      <c r="B12" s="10"/>
      <c r="C12" s="49"/>
      <c r="D12" s="33"/>
    </row>
    <row r="13" spans="1:5" x14ac:dyDescent="0.25">
      <c r="A13" s="10"/>
      <c r="B13" s="10"/>
      <c r="C13" s="49"/>
      <c r="D13" s="33"/>
    </row>
    <row r="15" spans="1:5" ht="15.75" thickBot="1" x14ac:dyDescent="0.3">
      <c r="A15" s="14" t="s">
        <v>38</v>
      </c>
      <c r="B15" s="14"/>
      <c r="C15" s="19">
        <f>SUM(C3:C13)</f>
        <v>0</v>
      </c>
      <c r="D15" s="15"/>
      <c r="E15" s="12"/>
    </row>
    <row r="16" spans="1:5" x14ac:dyDescent="0.25">
      <c r="A16" s="27"/>
      <c r="B16" s="27"/>
      <c r="C16" s="28"/>
      <c r="D16" s="28"/>
      <c r="E16" s="12"/>
    </row>
    <row r="17" spans="1:4" x14ac:dyDescent="0.25">
      <c r="A17" s="143" t="s">
        <v>63</v>
      </c>
      <c r="B17" s="143"/>
      <c r="C17" s="143"/>
      <c r="D17" s="143"/>
    </row>
    <row r="18" spans="1:4" x14ac:dyDescent="0.25">
      <c r="A18" s="111" t="s">
        <v>62</v>
      </c>
      <c r="B18" s="111" t="s">
        <v>44</v>
      </c>
      <c r="C18" s="111" t="s">
        <v>61</v>
      </c>
      <c r="D18" s="111" t="s">
        <v>41</v>
      </c>
    </row>
    <row r="19" spans="1:4" x14ac:dyDescent="0.25">
      <c r="A19" s="106" t="s">
        <v>7</v>
      </c>
      <c r="B19" s="106"/>
      <c r="C19" s="51"/>
      <c r="D19" s="33"/>
    </row>
    <row r="20" spans="1:4" x14ac:dyDescent="0.25">
      <c r="A20" s="106" t="s">
        <v>10</v>
      </c>
      <c r="B20" s="106"/>
      <c r="C20" s="50"/>
      <c r="D20" s="33"/>
    </row>
    <row r="21" spans="1:4" x14ac:dyDescent="0.25">
      <c r="A21" s="29"/>
      <c r="B21" s="30"/>
    </row>
    <row r="22" spans="1:4" ht="15.75" thickBot="1" x14ac:dyDescent="0.3">
      <c r="A22" s="14" t="s">
        <v>38</v>
      </c>
      <c r="B22" s="14"/>
      <c r="C22" s="19">
        <f>SUM(C19:C20)</f>
        <v>0</v>
      </c>
      <c r="D22" s="15"/>
    </row>
    <row r="24" spans="1:4" x14ac:dyDescent="0.25">
      <c r="D24" s="65" t="s">
        <v>84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F1" workbookViewId="0">
      <selection activeCell="H27" sqref="H27"/>
    </sheetView>
  </sheetViews>
  <sheetFormatPr defaultColWidth="10.7109375" defaultRowHeight="15" x14ac:dyDescent="0.25"/>
  <cols>
    <col min="1" max="1" width="34.28515625" style="7" bestFit="1" customWidth="1"/>
    <col min="2" max="2" width="40.7109375" style="7" bestFit="1" customWidth="1"/>
    <col min="3" max="3" width="21" style="7" bestFit="1" customWidth="1"/>
    <col min="4" max="4" width="17.28515625" style="7" bestFit="1" customWidth="1"/>
    <col min="5" max="5" width="42.28515625" style="7" bestFit="1" customWidth="1"/>
    <col min="6" max="6" width="42.28515625" style="7" customWidth="1"/>
    <col min="7" max="7" width="23" style="7" bestFit="1" customWidth="1"/>
    <col min="8" max="8" width="22.42578125" style="7" bestFit="1" customWidth="1"/>
    <col min="9" max="9" width="12" style="7" bestFit="1" customWidth="1"/>
    <col min="10" max="10" width="22.28515625" style="7" bestFit="1" customWidth="1"/>
    <col min="11" max="11" width="57.42578125" style="7" customWidth="1"/>
    <col min="12" max="12" width="9.28515625" style="7" customWidth="1"/>
    <col min="13" max="13" width="22.28515625" style="7" bestFit="1" customWidth="1"/>
    <col min="14" max="15" width="10.7109375" style="7"/>
    <col min="16" max="16" width="57" style="7" bestFit="1" customWidth="1"/>
    <col min="17" max="16384" width="10.7109375" style="7"/>
  </cols>
  <sheetData>
    <row r="1" spans="1:15" x14ac:dyDescent="0.25">
      <c r="A1" s="37" t="s">
        <v>56</v>
      </c>
      <c r="B1" s="38" t="s">
        <v>80</v>
      </c>
      <c r="C1" s="38" t="s">
        <v>73</v>
      </c>
      <c r="D1" s="39" t="s">
        <v>46</v>
      </c>
      <c r="E1" s="37" t="s">
        <v>57</v>
      </c>
      <c r="F1" s="38" t="s">
        <v>58</v>
      </c>
      <c r="G1" s="40" t="s">
        <v>51</v>
      </c>
      <c r="H1" s="37" t="s">
        <v>59</v>
      </c>
      <c r="I1" s="37" t="s">
        <v>60</v>
      </c>
      <c r="J1" s="37" t="s">
        <v>82</v>
      </c>
      <c r="K1" s="39" t="s">
        <v>30</v>
      </c>
      <c r="L1" s="39" t="s">
        <v>35</v>
      </c>
      <c r="M1" s="39" t="s">
        <v>82</v>
      </c>
      <c r="N1" s="68" t="s">
        <v>124</v>
      </c>
      <c r="O1" s="73" t="s">
        <v>127</v>
      </c>
    </row>
    <row r="2" spans="1:15" x14ac:dyDescent="0.25">
      <c r="A2" s="41" t="s">
        <v>92</v>
      </c>
      <c r="B2" s="42">
        <v>2</v>
      </c>
      <c r="C2" s="42" t="s">
        <v>74</v>
      </c>
      <c r="D2" s="43" t="s">
        <v>79</v>
      </c>
      <c r="E2" s="41" t="s">
        <v>36</v>
      </c>
      <c r="F2" s="44">
        <v>0.15</v>
      </c>
      <c r="G2" s="45" t="s">
        <v>133</v>
      </c>
      <c r="H2" s="46" t="s">
        <v>19</v>
      </c>
      <c r="I2" s="37">
        <v>32</v>
      </c>
      <c r="J2" s="37">
        <v>1862</v>
      </c>
      <c r="K2" s="43"/>
      <c r="L2" s="43">
        <v>0</v>
      </c>
      <c r="M2" s="43"/>
      <c r="N2" s="69">
        <v>0.25</v>
      </c>
      <c r="O2" s="74">
        <v>0.15</v>
      </c>
    </row>
    <row r="3" spans="1:15" x14ac:dyDescent="0.25">
      <c r="A3" s="41" t="s">
        <v>93</v>
      </c>
      <c r="B3" s="42">
        <v>2</v>
      </c>
      <c r="C3" s="42" t="s">
        <v>75</v>
      </c>
      <c r="D3" s="43" t="s">
        <v>14</v>
      </c>
      <c r="E3" s="41" t="s">
        <v>42</v>
      </c>
      <c r="F3" s="44">
        <v>0.2</v>
      </c>
      <c r="G3" s="45" t="s">
        <v>1</v>
      </c>
      <c r="H3" s="46" t="s">
        <v>20</v>
      </c>
      <c r="I3" s="37">
        <v>40</v>
      </c>
      <c r="J3" s="37">
        <v>1862</v>
      </c>
      <c r="K3" s="43" t="s">
        <v>98</v>
      </c>
      <c r="L3" s="43">
        <v>259</v>
      </c>
      <c r="M3" s="43">
        <v>1862</v>
      </c>
      <c r="N3" s="69">
        <v>0.5</v>
      </c>
      <c r="O3" s="74">
        <v>0.2</v>
      </c>
    </row>
    <row r="4" spans="1:15" x14ac:dyDescent="0.25">
      <c r="A4" s="41" t="s">
        <v>94</v>
      </c>
      <c r="B4" s="42">
        <v>2</v>
      </c>
      <c r="C4" s="42" t="s">
        <v>75</v>
      </c>
      <c r="D4" s="43" t="s">
        <v>15</v>
      </c>
      <c r="G4" s="45" t="s">
        <v>121</v>
      </c>
      <c r="H4" s="46" t="s">
        <v>21</v>
      </c>
      <c r="I4" s="37">
        <v>46</v>
      </c>
      <c r="J4" s="37">
        <v>1862</v>
      </c>
      <c r="K4" s="43" t="s">
        <v>95</v>
      </c>
      <c r="L4" s="43">
        <v>289</v>
      </c>
      <c r="M4" s="43">
        <v>1862</v>
      </c>
      <c r="N4" s="69">
        <v>0.75</v>
      </c>
    </row>
    <row r="5" spans="1:15" x14ac:dyDescent="0.25">
      <c r="A5" s="41"/>
      <c r="B5" s="42"/>
      <c r="C5" s="42"/>
      <c r="D5" s="43" t="s">
        <v>16</v>
      </c>
      <c r="G5" s="45" t="s">
        <v>2</v>
      </c>
      <c r="H5" s="41" t="s">
        <v>22</v>
      </c>
      <c r="I5" s="37">
        <v>17</v>
      </c>
      <c r="J5" s="37">
        <v>1857</v>
      </c>
      <c r="K5" s="43" t="s">
        <v>96</v>
      </c>
      <c r="L5" s="43">
        <v>334</v>
      </c>
      <c r="M5" s="43">
        <v>1862</v>
      </c>
      <c r="N5" s="69">
        <v>1</v>
      </c>
    </row>
    <row r="6" spans="1:15" x14ac:dyDescent="0.25">
      <c r="A6" s="60"/>
      <c r="B6" s="42"/>
      <c r="C6" s="42"/>
      <c r="D6" s="43" t="s">
        <v>17</v>
      </c>
      <c r="G6" s="45"/>
      <c r="H6" s="41" t="s">
        <v>25</v>
      </c>
      <c r="I6" s="37">
        <v>33</v>
      </c>
      <c r="J6" s="37">
        <v>1857</v>
      </c>
      <c r="K6" s="43" t="s">
        <v>97</v>
      </c>
      <c r="L6" s="43">
        <v>380</v>
      </c>
      <c r="M6" s="43">
        <v>1862</v>
      </c>
      <c r="N6" s="65"/>
    </row>
    <row r="7" spans="1:15" x14ac:dyDescent="0.25">
      <c r="A7" s="60"/>
      <c r="B7" s="42"/>
      <c r="C7" s="42"/>
      <c r="H7" s="41" t="s">
        <v>26</v>
      </c>
      <c r="I7" s="37">
        <v>51</v>
      </c>
      <c r="J7" s="37">
        <v>1857</v>
      </c>
      <c r="K7" s="43" t="s">
        <v>99</v>
      </c>
      <c r="L7" s="43">
        <v>472</v>
      </c>
      <c r="M7" s="43">
        <v>1862</v>
      </c>
      <c r="N7" s="65"/>
    </row>
    <row r="8" spans="1:15" x14ac:dyDescent="0.25">
      <c r="H8" s="41" t="s">
        <v>27</v>
      </c>
      <c r="I8" s="37">
        <v>55</v>
      </c>
      <c r="J8" s="37">
        <v>1857</v>
      </c>
      <c r="K8" s="43" t="s">
        <v>100</v>
      </c>
      <c r="L8" s="43">
        <v>624</v>
      </c>
      <c r="M8" s="43">
        <v>1862</v>
      </c>
      <c r="N8" s="65"/>
    </row>
    <row r="9" spans="1:15" x14ac:dyDescent="0.25">
      <c r="G9" s="45" t="s">
        <v>133</v>
      </c>
      <c r="H9" s="41" t="s">
        <v>28</v>
      </c>
      <c r="I9" s="37">
        <v>68</v>
      </c>
      <c r="J9" s="37">
        <v>1857</v>
      </c>
      <c r="K9" s="43" t="s">
        <v>101</v>
      </c>
      <c r="L9" s="43">
        <v>832</v>
      </c>
      <c r="M9" s="43">
        <v>1862</v>
      </c>
      <c r="N9" s="65"/>
    </row>
    <row r="10" spans="1:15" ht="30" x14ac:dyDescent="0.25">
      <c r="G10" s="45" t="s">
        <v>131</v>
      </c>
      <c r="H10" s="47" t="s">
        <v>76</v>
      </c>
      <c r="I10" s="37">
        <v>51</v>
      </c>
      <c r="J10" s="37">
        <v>1857</v>
      </c>
      <c r="K10" s="43" t="s">
        <v>102</v>
      </c>
      <c r="L10" s="43">
        <v>902</v>
      </c>
      <c r="M10" s="43">
        <v>1862</v>
      </c>
      <c r="N10" s="65"/>
    </row>
    <row r="11" spans="1:15" ht="30" x14ac:dyDescent="0.25">
      <c r="G11" s="45" t="s">
        <v>1</v>
      </c>
      <c r="H11" s="47" t="s">
        <v>77</v>
      </c>
      <c r="I11" s="37">
        <v>58</v>
      </c>
      <c r="J11" s="37">
        <v>1857</v>
      </c>
      <c r="K11" s="43" t="s">
        <v>103</v>
      </c>
      <c r="L11" s="43">
        <v>592</v>
      </c>
      <c r="M11" s="43">
        <v>1862</v>
      </c>
      <c r="N11" s="65"/>
    </row>
    <row r="12" spans="1:15" ht="30" x14ac:dyDescent="0.25">
      <c r="G12" s="45" t="s">
        <v>132</v>
      </c>
      <c r="H12" s="47" t="s">
        <v>23</v>
      </c>
      <c r="I12" s="37">
        <v>48</v>
      </c>
      <c r="J12" s="37">
        <v>1857</v>
      </c>
      <c r="K12" s="43" t="s">
        <v>108</v>
      </c>
      <c r="L12" s="43">
        <v>264</v>
      </c>
      <c r="M12" s="43">
        <v>1862</v>
      </c>
      <c r="N12" s="65"/>
    </row>
    <row r="13" spans="1:15" x14ac:dyDescent="0.25">
      <c r="H13" s="47" t="s">
        <v>24</v>
      </c>
      <c r="I13" s="37">
        <v>68</v>
      </c>
      <c r="J13" s="37">
        <v>1857</v>
      </c>
      <c r="K13" s="43" t="s">
        <v>109</v>
      </c>
      <c r="L13" s="43">
        <v>285</v>
      </c>
      <c r="M13" s="43">
        <v>1862</v>
      </c>
      <c r="N13" s="65"/>
    </row>
    <row r="14" spans="1:15" x14ac:dyDescent="0.25">
      <c r="H14" s="47" t="s">
        <v>154</v>
      </c>
      <c r="I14" s="47">
        <v>161</v>
      </c>
      <c r="J14" s="47">
        <v>1862</v>
      </c>
      <c r="K14" s="43" t="s">
        <v>110</v>
      </c>
      <c r="L14" s="43">
        <v>318</v>
      </c>
      <c r="M14" s="43">
        <v>1862</v>
      </c>
      <c r="N14" s="65"/>
    </row>
    <row r="15" spans="1:15" x14ac:dyDescent="0.25">
      <c r="H15" s="47" t="s">
        <v>155</v>
      </c>
      <c r="I15" s="47">
        <v>133</v>
      </c>
      <c r="J15" s="47">
        <v>1862</v>
      </c>
      <c r="K15" s="43" t="s">
        <v>111</v>
      </c>
      <c r="L15" s="43">
        <v>353</v>
      </c>
      <c r="M15" s="43">
        <v>1862</v>
      </c>
      <c r="N15" s="65"/>
    </row>
    <row r="16" spans="1:15" x14ac:dyDescent="0.25">
      <c r="G16" s="7" t="s">
        <v>133</v>
      </c>
      <c r="H16" s="47" t="s">
        <v>156</v>
      </c>
      <c r="I16" s="47">
        <v>112</v>
      </c>
      <c r="J16" s="47">
        <v>1862</v>
      </c>
      <c r="K16" s="43" t="s">
        <v>112</v>
      </c>
      <c r="L16" s="43">
        <v>412</v>
      </c>
      <c r="M16" s="43">
        <v>1862</v>
      </c>
      <c r="N16" s="65"/>
    </row>
    <row r="17" spans="7:14" x14ac:dyDescent="0.25">
      <c r="G17" s="7" t="s">
        <v>1</v>
      </c>
      <c r="K17" s="43" t="s">
        <v>113</v>
      </c>
      <c r="L17" s="43">
        <v>582</v>
      </c>
      <c r="M17" s="43">
        <v>1862</v>
      </c>
      <c r="N17" s="65"/>
    </row>
    <row r="18" spans="7:14" x14ac:dyDescent="0.25">
      <c r="G18" s="7" t="s">
        <v>121</v>
      </c>
      <c r="K18" s="43" t="s">
        <v>114</v>
      </c>
      <c r="L18" s="43">
        <v>832</v>
      </c>
      <c r="M18" s="43">
        <v>1862</v>
      </c>
      <c r="N18" s="65"/>
    </row>
    <row r="19" spans="7:14" x14ac:dyDescent="0.25">
      <c r="G19" s="7" t="s">
        <v>2</v>
      </c>
      <c r="H19" s="32"/>
      <c r="K19" s="43" t="s">
        <v>115</v>
      </c>
      <c r="L19" s="43">
        <v>705</v>
      </c>
      <c r="M19" s="43">
        <v>1862</v>
      </c>
      <c r="N19" s="65"/>
    </row>
    <row r="20" spans="7:14" x14ac:dyDescent="0.25">
      <c r="H20" s="31"/>
      <c r="K20" s="43" t="s">
        <v>116</v>
      </c>
      <c r="L20" s="43">
        <v>483</v>
      </c>
      <c r="M20" s="43">
        <v>1862</v>
      </c>
      <c r="N20" s="65"/>
    </row>
    <row r="21" spans="7:14" x14ac:dyDescent="0.25">
      <c r="K21" s="48"/>
      <c r="L21" s="48">
        <v>0</v>
      </c>
      <c r="M21" s="48"/>
      <c r="N21" s="65"/>
    </row>
    <row r="22" spans="7:14" x14ac:dyDescent="0.25">
      <c r="K22" s="48" t="s">
        <v>129</v>
      </c>
      <c r="L22" s="48">
        <v>603</v>
      </c>
      <c r="M22" s="48">
        <v>1862</v>
      </c>
      <c r="N22" s="65"/>
    </row>
    <row r="23" spans="7:14" x14ac:dyDescent="0.25">
      <c r="K23" s="48" t="s">
        <v>104</v>
      </c>
      <c r="L23" s="48">
        <v>539</v>
      </c>
      <c r="M23" s="48">
        <v>1862</v>
      </c>
      <c r="N23" s="65"/>
    </row>
    <row r="24" spans="7:14" x14ac:dyDescent="0.25">
      <c r="K24" s="48" t="s">
        <v>105</v>
      </c>
      <c r="L24" s="48">
        <v>373</v>
      </c>
      <c r="M24" s="48">
        <v>1862</v>
      </c>
      <c r="N24" s="65"/>
    </row>
    <row r="25" spans="7:14" x14ac:dyDescent="0.25">
      <c r="K25" s="48" t="s">
        <v>106</v>
      </c>
      <c r="L25" s="48">
        <v>481</v>
      </c>
      <c r="M25" s="48">
        <v>1862</v>
      </c>
      <c r="N25" s="65"/>
    </row>
    <row r="26" spans="7:14" x14ac:dyDescent="0.25">
      <c r="K26" s="48" t="s">
        <v>107</v>
      </c>
      <c r="L26" s="48">
        <v>334</v>
      </c>
      <c r="M26" s="48">
        <v>1862</v>
      </c>
      <c r="N26" s="65"/>
    </row>
    <row r="27" spans="7:14" x14ac:dyDescent="0.25">
      <c r="K27" s="48" t="s">
        <v>130</v>
      </c>
      <c r="L27" s="48">
        <v>490</v>
      </c>
      <c r="M27" s="48">
        <v>1862</v>
      </c>
      <c r="N27" s="65"/>
    </row>
    <row r="28" spans="7:14" x14ac:dyDescent="0.25">
      <c r="K28" s="48" t="s">
        <v>117</v>
      </c>
      <c r="L28" s="48">
        <v>456</v>
      </c>
      <c r="M28" s="48">
        <v>1862</v>
      </c>
      <c r="N28" s="65"/>
    </row>
    <row r="29" spans="7:14" x14ac:dyDescent="0.25">
      <c r="K29" s="48" t="s">
        <v>118</v>
      </c>
      <c r="L29" s="48">
        <v>337</v>
      </c>
      <c r="M29" s="48">
        <v>1862</v>
      </c>
      <c r="N29" s="65"/>
    </row>
    <row r="30" spans="7:14" x14ac:dyDescent="0.25">
      <c r="K30" s="48" t="s">
        <v>119</v>
      </c>
      <c r="L30" s="48">
        <v>409</v>
      </c>
      <c r="M30" s="48">
        <v>1862</v>
      </c>
      <c r="N30" s="65"/>
    </row>
    <row r="31" spans="7:14" x14ac:dyDescent="0.25">
      <c r="K31" s="48" t="s">
        <v>120</v>
      </c>
      <c r="L31" s="48">
        <v>305</v>
      </c>
      <c r="M31" s="48">
        <v>1862</v>
      </c>
      <c r="N31" s="65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H51"/>
  <sheetViews>
    <sheetView workbookViewId="0">
      <selection activeCell="D3" sqref="D3"/>
    </sheetView>
  </sheetViews>
  <sheetFormatPr defaultColWidth="10.7109375" defaultRowHeight="15.75" x14ac:dyDescent="0.25"/>
  <cols>
    <col min="1" max="1" width="6" style="1" customWidth="1"/>
    <col min="2" max="2" width="77.28515625" style="1" customWidth="1"/>
    <col min="3" max="3" width="28.28515625" style="1" customWidth="1"/>
    <col min="4" max="16384" width="10.7109375" style="1"/>
  </cols>
  <sheetData>
    <row r="1" spans="2:8" x14ac:dyDescent="0.25">
      <c r="B1" s="142" t="s">
        <v>67</v>
      </c>
      <c r="C1" s="142"/>
    </row>
    <row r="2" spans="2:8" x14ac:dyDescent="0.25">
      <c r="B2" s="84" t="s">
        <v>67</v>
      </c>
      <c r="C2" s="84" t="s">
        <v>0</v>
      </c>
    </row>
    <row r="3" spans="2:8" x14ac:dyDescent="0.25">
      <c r="B3" s="89" t="s">
        <v>139</v>
      </c>
      <c r="C3" s="112">
        <f>SUM(C4:C9)</f>
        <v>0</v>
      </c>
    </row>
    <row r="4" spans="2:8" x14ac:dyDescent="0.25">
      <c r="B4" s="82" t="s">
        <v>136</v>
      </c>
      <c r="C4" s="3">
        <f>'Planerings och analysfas'!D34</f>
        <v>0</v>
      </c>
    </row>
    <row r="5" spans="2:8" x14ac:dyDescent="0.25">
      <c r="B5" s="82" t="s">
        <v>133</v>
      </c>
      <c r="C5" s="3">
        <f>SUMIF('Planerings och analysfas'!A:A,Budgetöversikt!B5,'Planerings och analysfas'!D:D)</f>
        <v>0</v>
      </c>
    </row>
    <row r="6" spans="2:8" x14ac:dyDescent="0.25">
      <c r="B6" s="82" t="s">
        <v>1</v>
      </c>
      <c r="C6" s="3">
        <f>SUMIF('Planerings och analysfas'!A:A,Budgetöversikt!B6,'Planerings och analysfas'!D:D)</f>
        <v>0</v>
      </c>
    </row>
    <row r="7" spans="2:8" x14ac:dyDescent="0.25">
      <c r="B7" s="82" t="s">
        <v>121</v>
      </c>
      <c r="C7" s="3">
        <f>SUMIF('Planerings och analysfas'!A:A,Budgetöversikt!B7,'Planerings och analysfas'!D:D)</f>
        <v>0</v>
      </c>
    </row>
    <row r="8" spans="2:8" x14ac:dyDescent="0.25">
      <c r="B8" s="82" t="s">
        <v>2</v>
      </c>
      <c r="C8" s="3">
        <f>SUMIF('Planerings och analysfas'!A:A,Budgetöversikt!B8,'Planerings och analysfas'!D:D)</f>
        <v>0</v>
      </c>
    </row>
    <row r="9" spans="2:8" x14ac:dyDescent="0.25">
      <c r="B9" s="82" t="s">
        <v>137</v>
      </c>
      <c r="C9" s="3">
        <f>'Planerings och analysfas'!D59</f>
        <v>0</v>
      </c>
    </row>
    <row r="10" spans="2:8" x14ac:dyDescent="0.25">
      <c r="B10" s="89" t="s">
        <v>138</v>
      </c>
      <c r="C10" s="112">
        <f>SUM(C11:C16)</f>
        <v>0</v>
      </c>
    </row>
    <row r="11" spans="2:8" x14ac:dyDescent="0.25">
      <c r="B11" s="82" t="s">
        <v>136</v>
      </c>
      <c r="C11" s="3">
        <f>Genomförandefas!D34</f>
        <v>0</v>
      </c>
      <c r="H11"/>
    </row>
    <row r="12" spans="2:8" x14ac:dyDescent="0.25">
      <c r="B12" s="82" t="s">
        <v>133</v>
      </c>
      <c r="C12" s="3">
        <f>SUMIF(Genomförandefas!A:A,Budgetöversikt!B12,Genomförandefas!D:D)</f>
        <v>0</v>
      </c>
      <c r="H12"/>
    </row>
    <row r="13" spans="2:8" x14ac:dyDescent="0.25">
      <c r="B13" s="82" t="s">
        <v>1</v>
      </c>
      <c r="C13" s="3">
        <f>SUMIF(Genomförandefas!A:A,Budgetöversikt!B13,Genomförandefas!D:D)</f>
        <v>0</v>
      </c>
      <c r="H13"/>
    </row>
    <row r="14" spans="2:8" x14ac:dyDescent="0.25">
      <c r="B14" s="82" t="s">
        <v>121</v>
      </c>
      <c r="C14" s="3">
        <f>SUMIF(Genomförandefas!A:A,Budgetöversikt!B14,Genomförandefas!D:D)</f>
        <v>0</v>
      </c>
      <c r="H14"/>
    </row>
    <row r="15" spans="2:8" x14ac:dyDescent="0.25">
      <c r="B15" s="82" t="s">
        <v>2</v>
      </c>
      <c r="C15" s="3">
        <f>SUMIF(Genomförandefas!A:A,Budgetöversikt!B15,Genomförandefas!D:D)</f>
        <v>0</v>
      </c>
      <c r="H15"/>
    </row>
    <row r="16" spans="2:8" x14ac:dyDescent="0.25">
      <c r="B16" s="82" t="s">
        <v>137</v>
      </c>
      <c r="C16" s="3">
        <f>Genomförandefas!D59</f>
        <v>0</v>
      </c>
    </row>
    <row r="17" spans="2:3" x14ac:dyDescent="0.25">
      <c r="B17" s="89" t="s">
        <v>68</v>
      </c>
      <c r="C17" s="112">
        <f>SUM(C18:C23)</f>
        <v>0</v>
      </c>
    </row>
    <row r="18" spans="2:3" x14ac:dyDescent="0.25">
      <c r="B18" s="82" t="s">
        <v>136</v>
      </c>
      <c r="C18" s="3">
        <f>SUM(ERUF!F3:F8)</f>
        <v>0</v>
      </c>
    </row>
    <row r="19" spans="2:3" x14ac:dyDescent="0.25">
      <c r="B19" s="82" t="s">
        <v>133</v>
      </c>
      <c r="C19" s="3">
        <f>SUMIF(ERUF!A:A,Budgetöversikt!B19,ERUF!F:F)</f>
        <v>0</v>
      </c>
    </row>
    <row r="20" spans="2:3" x14ac:dyDescent="0.25">
      <c r="B20" s="82" t="s">
        <v>131</v>
      </c>
      <c r="C20" s="3">
        <f>SUMIF(ERUF!A:A,Budgetöversikt!B20,ERUF!F:F)</f>
        <v>0</v>
      </c>
    </row>
    <row r="21" spans="2:3" x14ac:dyDescent="0.25">
      <c r="B21" s="82" t="s">
        <v>1</v>
      </c>
      <c r="C21" s="3">
        <f>SUMIF(ERUF!A:A,Budgetöversikt!B21,ERUF!F:F)</f>
        <v>0</v>
      </c>
    </row>
    <row r="22" spans="2:3" x14ac:dyDescent="0.25">
      <c r="B22" s="82" t="s">
        <v>132</v>
      </c>
      <c r="C22" s="3">
        <f>SUMIF(ERUF!A:A,Budgetöversikt!B22,ERUF!F:F)</f>
        <v>0</v>
      </c>
    </row>
    <row r="23" spans="2:3" x14ac:dyDescent="0.25">
      <c r="B23" s="82" t="s">
        <v>137</v>
      </c>
      <c r="C23" s="3">
        <f>ERUF!F22</f>
        <v>0</v>
      </c>
    </row>
    <row r="24" spans="2:3" x14ac:dyDescent="0.25">
      <c r="B24" s="89" t="s">
        <v>69</v>
      </c>
      <c r="C24" s="90">
        <f>C3+C10+C17</f>
        <v>0</v>
      </c>
    </row>
    <row r="25" spans="2:3" x14ac:dyDescent="0.25">
      <c r="B25" s="4" t="s">
        <v>12</v>
      </c>
      <c r="C25" s="78">
        <f>SUM(C37,C38,C44,C45)</f>
        <v>0</v>
      </c>
    </row>
    <row r="26" spans="2:3" x14ac:dyDescent="0.25">
      <c r="B26" s="4" t="s">
        <v>43</v>
      </c>
      <c r="C26" s="5">
        <f>SUM('Generella inställningar'!C7:C9)</f>
        <v>0</v>
      </c>
    </row>
    <row r="27" spans="2:3" x14ac:dyDescent="0.25">
      <c r="B27" s="89" t="s">
        <v>70</v>
      </c>
      <c r="C27" s="90">
        <f>C24-SUM(C25:C26)</f>
        <v>0</v>
      </c>
    </row>
    <row r="28" spans="2:3" x14ac:dyDescent="0.25">
      <c r="B28" s="113" t="s">
        <v>3</v>
      </c>
      <c r="C28" s="114">
        <f>'Offentligt bidrag i annat än p'!G47</f>
        <v>0</v>
      </c>
    </row>
    <row r="29" spans="2:3" x14ac:dyDescent="0.25">
      <c r="B29" s="82" t="s">
        <v>136</v>
      </c>
      <c r="C29" s="3">
        <f>SUM('Offentligt bidrag i annat än p'!G3:G32)</f>
        <v>0</v>
      </c>
    </row>
    <row r="30" spans="2:3" x14ac:dyDescent="0.25">
      <c r="B30" s="82" t="s">
        <v>133</v>
      </c>
      <c r="C30" s="3">
        <f>SUMIF('Offentligt bidrag i annat än p'!C:C,Budgetöversikt!B30,'Offentligt bidrag i annat än p'!G:G)</f>
        <v>0</v>
      </c>
    </row>
    <row r="31" spans="2:3" x14ac:dyDescent="0.25">
      <c r="B31" s="82" t="s">
        <v>1</v>
      </c>
      <c r="C31" s="3">
        <f>SUMIF('Offentligt bidrag i annat än p'!C:C,Budgetöversikt!B31,'Offentligt bidrag i annat än p'!G:G)</f>
        <v>0</v>
      </c>
    </row>
    <row r="32" spans="2:3" x14ac:dyDescent="0.25">
      <c r="B32" s="82" t="s">
        <v>121</v>
      </c>
      <c r="C32" s="3">
        <f>SUMIF('Offentligt bidrag i annat än p'!C:C,Budgetöversikt!B32,'Offentligt bidrag i annat än p'!G:G)</f>
        <v>0</v>
      </c>
    </row>
    <row r="33" spans="2:3" x14ac:dyDescent="0.25">
      <c r="B33" s="82" t="s">
        <v>2</v>
      </c>
      <c r="C33" s="3">
        <f>SUMIF('Offentligt bidrag i annat än p'!C:C,Budgetöversikt!B33,'Offentligt bidrag i annat än p'!G:G)</f>
        <v>0</v>
      </c>
    </row>
    <row r="34" spans="2:3" x14ac:dyDescent="0.25">
      <c r="B34" s="115" t="s">
        <v>4</v>
      </c>
      <c r="C34" s="116">
        <f>SUM('Offentlig finansierad ers. delt'!G14+'Offentlig finansierad ers. delt'!G23)</f>
        <v>0</v>
      </c>
    </row>
    <row r="35" spans="2:3" x14ac:dyDescent="0.25">
      <c r="B35" s="117" t="s">
        <v>140</v>
      </c>
      <c r="C35" s="118">
        <f>SUM('Offentlig finansierad ers. delt'!G18:G21)</f>
        <v>0</v>
      </c>
    </row>
    <row r="36" spans="2:3" x14ac:dyDescent="0.25">
      <c r="B36" s="82" t="s">
        <v>141</v>
      </c>
      <c r="C36" s="3">
        <f>SUM('Offentlig finansierad ers. delt'!G3:G12)</f>
        <v>0</v>
      </c>
    </row>
    <row r="37" spans="2:3" x14ac:dyDescent="0.25">
      <c r="B37" s="119" t="s">
        <v>5</v>
      </c>
      <c r="C37" s="116">
        <f>'Offentliga kontanta medel'!C12</f>
        <v>0</v>
      </c>
    </row>
    <row r="38" spans="2:3" x14ac:dyDescent="0.25">
      <c r="B38" s="119" t="s">
        <v>6</v>
      </c>
      <c r="C38" s="116">
        <f>'Offentliga kontanta medel'!C18</f>
        <v>0</v>
      </c>
    </row>
    <row r="39" spans="2:3" x14ac:dyDescent="0.25">
      <c r="B39" s="115" t="s">
        <v>8</v>
      </c>
      <c r="C39" s="116">
        <f>SUM(C40:C43)</f>
        <v>0</v>
      </c>
    </row>
    <row r="40" spans="2:3" x14ac:dyDescent="0.25">
      <c r="B40" s="82" t="s">
        <v>136</v>
      </c>
      <c r="C40" s="3">
        <f>SUM('Privata bidrag i annat än peng'!G3:G32)</f>
        <v>0</v>
      </c>
    </row>
    <row r="41" spans="2:3" x14ac:dyDescent="0.25">
      <c r="B41" s="82" t="s">
        <v>133</v>
      </c>
      <c r="C41" s="3">
        <f>SUMIF('Privata bidrag i annat än peng'!C:C,Budgetöversikt!B41,'Privata bidrag i annat än peng'!G:G)</f>
        <v>0</v>
      </c>
    </row>
    <row r="42" spans="2:3" x14ac:dyDescent="0.25">
      <c r="B42" s="82" t="s">
        <v>1</v>
      </c>
      <c r="C42" s="3">
        <f>SUMIF('Privata bidrag i annat än peng'!C:C,Budgetöversikt!B42,'Privata bidrag i annat än peng'!G:G)</f>
        <v>0</v>
      </c>
    </row>
    <row r="43" spans="2:3" x14ac:dyDescent="0.25">
      <c r="B43" s="82" t="s">
        <v>2</v>
      </c>
      <c r="C43" s="3">
        <f>SUMIF('Privata bidrag i annat än peng'!C:C,Budgetöversikt!B43,'Privata bidrag i annat än peng'!G:G)</f>
        <v>0</v>
      </c>
    </row>
    <row r="44" spans="2:3" x14ac:dyDescent="0.25">
      <c r="B44" s="119" t="s">
        <v>9</v>
      </c>
      <c r="C44" s="116">
        <f>'Privata kontanta medel'!C15</f>
        <v>0</v>
      </c>
    </row>
    <row r="45" spans="2:3" x14ac:dyDescent="0.25">
      <c r="B45" s="119" t="s">
        <v>63</v>
      </c>
      <c r="C45" s="116">
        <f>'Privata kontanta medel'!C22</f>
        <v>0</v>
      </c>
    </row>
    <row r="46" spans="2:3" x14ac:dyDescent="0.25">
      <c r="B46" s="89" t="s">
        <v>13</v>
      </c>
      <c r="C46" s="90">
        <f>C28+C34+C37+C38+C44+C45+C39</f>
        <v>0</v>
      </c>
    </row>
    <row r="47" spans="2:3" x14ac:dyDescent="0.25">
      <c r="B47" s="89" t="s">
        <v>11</v>
      </c>
      <c r="C47" s="90">
        <f>C27+C46</f>
        <v>0</v>
      </c>
    </row>
    <row r="48" spans="2:3" x14ac:dyDescent="0.25">
      <c r="B48" s="89" t="s">
        <v>70</v>
      </c>
      <c r="C48" s="91">
        <f>IFERROR(C27/C47,0)</f>
        <v>0</v>
      </c>
    </row>
    <row r="49" spans="2:3" x14ac:dyDescent="0.25">
      <c r="B49" s="89" t="s">
        <v>72</v>
      </c>
      <c r="C49" s="91">
        <f>IFERROR(C46/C47,0)</f>
        <v>0</v>
      </c>
    </row>
    <row r="51" spans="2:3" x14ac:dyDescent="0.25">
      <c r="C51" s="7" t="s">
        <v>90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53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137E-5291-48AE-B8DD-09AD02589B34}">
  <dimension ref="A1:D32"/>
  <sheetViews>
    <sheetView workbookViewId="0">
      <selection activeCell="B6" sqref="B6"/>
    </sheetView>
  </sheetViews>
  <sheetFormatPr defaultRowHeight="15" x14ac:dyDescent="0.25"/>
  <cols>
    <col min="1" max="1" width="44" customWidth="1"/>
    <col min="2" max="2" width="17.5703125" customWidth="1"/>
    <col min="3" max="3" width="40.85546875" customWidth="1"/>
    <col min="4" max="4" width="23.28515625" bestFit="1" customWidth="1"/>
  </cols>
  <sheetData>
    <row r="1" spans="1:4" ht="21" x14ac:dyDescent="0.35">
      <c r="A1" s="121" t="s">
        <v>143</v>
      </c>
      <c r="B1" s="120"/>
      <c r="C1" s="120"/>
      <c r="D1" s="120"/>
    </row>
    <row r="2" spans="1:4" x14ac:dyDescent="0.25">
      <c r="A2" s="120" t="s">
        <v>144</v>
      </c>
      <c r="B2" s="120"/>
      <c r="C2" s="120"/>
      <c r="D2" s="120"/>
    </row>
    <row r="3" spans="1:4" x14ac:dyDescent="0.25">
      <c r="A3" s="122"/>
      <c r="B3" s="123"/>
      <c r="C3" s="122"/>
      <c r="D3" s="122"/>
    </row>
    <row r="4" spans="1:4" x14ac:dyDescent="0.25">
      <c r="A4" s="124"/>
      <c r="B4" s="124"/>
      <c r="C4" s="124"/>
      <c r="D4" s="124"/>
    </row>
    <row r="5" spans="1:4" ht="45" x14ac:dyDescent="0.25">
      <c r="A5" s="125" t="s">
        <v>145</v>
      </c>
      <c r="B5" s="126" t="s">
        <v>146</v>
      </c>
      <c r="C5" s="127" t="s">
        <v>147</v>
      </c>
      <c r="D5" s="128" t="s">
        <v>148</v>
      </c>
    </row>
    <row r="6" spans="1:4" x14ac:dyDescent="0.25">
      <c r="A6" s="129"/>
      <c r="B6" s="130"/>
      <c r="C6" s="131"/>
      <c r="D6" s="140"/>
    </row>
    <row r="7" spans="1:4" x14ac:dyDescent="0.25">
      <c r="A7" s="132"/>
      <c r="B7" s="133"/>
      <c r="C7" s="133"/>
      <c r="D7" s="134"/>
    </row>
    <row r="8" spans="1:4" x14ac:dyDescent="0.25">
      <c r="A8" s="132"/>
      <c r="B8" s="133"/>
      <c r="C8" s="133"/>
      <c r="D8" s="134"/>
    </row>
    <row r="9" spans="1:4" x14ac:dyDescent="0.25">
      <c r="A9" s="132"/>
      <c r="B9" s="133"/>
      <c r="C9" s="133"/>
      <c r="D9" s="134"/>
    </row>
    <row r="10" spans="1:4" x14ac:dyDescent="0.25">
      <c r="A10" s="132"/>
      <c r="B10" s="133"/>
      <c r="C10" s="133"/>
      <c r="D10" s="134"/>
    </row>
    <row r="11" spans="1:4" x14ac:dyDescent="0.25">
      <c r="A11" s="132"/>
      <c r="B11" s="133"/>
      <c r="C11" s="133"/>
      <c r="D11" s="134"/>
    </row>
    <row r="12" spans="1:4" x14ac:dyDescent="0.25">
      <c r="A12" s="132"/>
      <c r="B12" s="133"/>
      <c r="C12" s="133"/>
      <c r="D12" s="134"/>
    </row>
    <row r="13" spans="1:4" x14ac:dyDescent="0.25">
      <c r="A13" s="132"/>
      <c r="B13" s="133"/>
      <c r="C13" s="133"/>
      <c r="D13" s="134"/>
    </row>
    <row r="14" spans="1:4" x14ac:dyDescent="0.25">
      <c r="A14" s="132"/>
      <c r="B14" s="133"/>
      <c r="C14" s="133"/>
      <c r="D14" s="134"/>
    </row>
    <row r="15" spans="1:4" x14ac:dyDescent="0.25">
      <c r="A15" s="132"/>
      <c r="B15" s="133"/>
      <c r="C15" s="133"/>
      <c r="D15" s="134"/>
    </row>
    <row r="16" spans="1:4" x14ac:dyDescent="0.25">
      <c r="A16" s="132"/>
      <c r="B16" s="133"/>
      <c r="C16" s="133"/>
      <c r="D16" s="134"/>
    </row>
    <row r="17" spans="1:4" x14ac:dyDescent="0.25">
      <c r="A17" s="132"/>
      <c r="B17" s="133"/>
      <c r="C17" s="133"/>
      <c r="D17" s="134"/>
    </row>
    <row r="18" spans="1:4" x14ac:dyDescent="0.25">
      <c r="A18" s="132"/>
      <c r="B18" s="133"/>
      <c r="C18" s="133"/>
      <c r="D18" s="134"/>
    </row>
    <row r="19" spans="1:4" x14ac:dyDescent="0.25">
      <c r="A19" s="132"/>
      <c r="B19" s="133"/>
      <c r="C19" s="133"/>
      <c r="D19" s="134"/>
    </row>
    <row r="20" spans="1:4" x14ac:dyDescent="0.25">
      <c r="A20" s="132"/>
      <c r="B20" s="133"/>
      <c r="C20" s="133"/>
      <c r="D20" s="134"/>
    </row>
    <row r="21" spans="1:4" x14ac:dyDescent="0.25">
      <c r="A21" s="132"/>
      <c r="B21" s="133"/>
      <c r="C21" s="133"/>
      <c r="D21" s="134"/>
    </row>
    <row r="22" spans="1:4" x14ac:dyDescent="0.25">
      <c r="A22" s="132"/>
      <c r="B22" s="133"/>
      <c r="C22" s="133"/>
      <c r="D22" s="134"/>
    </row>
    <row r="23" spans="1:4" x14ac:dyDescent="0.25">
      <c r="A23" s="132"/>
      <c r="B23" s="133"/>
      <c r="C23" s="133"/>
      <c r="D23" s="134"/>
    </row>
    <row r="24" spans="1:4" x14ac:dyDescent="0.25">
      <c r="A24" s="132"/>
      <c r="B24" s="133"/>
      <c r="C24" s="133"/>
      <c r="D24" s="135"/>
    </row>
    <row r="25" spans="1:4" x14ac:dyDescent="0.25">
      <c r="A25" s="136"/>
      <c r="B25" s="133"/>
      <c r="C25" s="133"/>
      <c r="D25" s="134"/>
    </row>
    <row r="26" spans="1:4" x14ac:dyDescent="0.25">
      <c r="A26" s="132"/>
      <c r="B26" s="133"/>
      <c r="C26" s="133"/>
      <c r="D26" s="135"/>
    </row>
    <row r="27" spans="1:4" x14ac:dyDescent="0.25">
      <c r="A27" s="132"/>
      <c r="B27" s="133"/>
      <c r="C27" s="133"/>
      <c r="D27" s="135"/>
    </row>
    <row r="28" spans="1:4" x14ac:dyDescent="0.25">
      <c r="A28" s="132"/>
      <c r="B28" s="133"/>
      <c r="C28" s="133"/>
      <c r="D28" s="135"/>
    </row>
    <row r="29" spans="1:4" x14ac:dyDescent="0.25">
      <c r="A29" s="132"/>
      <c r="B29" s="133"/>
      <c r="C29" s="133"/>
      <c r="D29" s="135"/>
    </row>
    <row r="30" spans="1:4" x14ac:dyDescent="0.25">
      <c r="A30" s="132"/>
      <c r="B30" s="132"/>
      <c r="C30" s="132"/>
      <c r="D30" s="137"/>
    </row>
    <row r="31" spans="1:4" x14ac:dyDescent="0.25">
      <c r="A31" s="132"/>
      <c r="B31" s="132"/>
      <c r="C31" s="132"/>
      <c r="D31" s="132"/>
    </row>
    <row r="32" spans="1:4" x14ac:dyDescent="0.25">
      <c r="A32" s="138"/>
      <c r="B32" s="138"/>
      <c r="C32" s="138"/>
      <c r="D32" s="139"/>
    </row>
  </sheetData>
  <sheetProtection password="DF9A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65"/>
  <sheetViews>
    <sheetView zoomScaleNormal="100" workbookViewId="0">
      <selection activeCell="B36" sqref="B36:C39"/>
    </sheetView>
  </sheetViews>
  <sheetFormatPr defaultColWidth="8.7109375" defaultRowHeight="15" x14ac:dyDescent="0.25"/>
  <cols>
    <col min="1" max="1" width="57.7109375" style="7" bestFit="1" customWidth="1"/>
    <col min="2" max="2" width="19.7109375" style="18" bestFit="1" customWidth="1"/>
    <col min="3" max="3" width="14.28515625" style="18" bestFit="1" customWidth="1"/>
    <col min="4" max="4" width="12.42578125" style="7" customWidth="1"/>
    <col min="5" max="5" width="92.42578125" style="36" customWidth="1"/>
    <col min="6" max="6" width="28.42578125" style="12" customWidth="1"/>
    <col min="7" max="7" width="12" style="7" bestFit="1" customWidth="1"/>
    <col min="8" max="8" width="9.28515625" style="7" bestFit="1" customWidth="1"/>
    <col min="9" max="9" width="13" style="7" bestFit="1" customWidth="1"/>
    <col min="10" max="10" width="24.7109375" style="7" bestFit="1" customWidth="1"/>
    <col min="11" max="11" width="8.7109375" style="7"/>
    <col min="12" max="12" width="38.42578125" style="7" bestFit="1" customWidth="1"/>
    <col min="13" max="13" width="24" style="7" bestFit="1" customWidth="1"/>
    <col min="14" max="14" width="32" style="7" bestFit="1" customWidth="1"/>
    <col min="15" max="15" width="8.7109375" style="7"/>
    <col min="16" max="16" width="13.42578125" style="7" bestFit="1" customWidth="1"/>
    <col min="17" max="17" width="10.28515625" style="7" bestFit="1" customWidth="1"/>
    <col min="18" max="18" width="14.7109375" style="7" bestFit="1" customWidth="1"/>
    <col min="19" max="16384" width="8.7109375" style="7"/>
  </cols>
  <sheetData>
    <row r="1" spans="1:6" x14ac:dyDescent="0.25">
      <c r="A1" s="143" t="s">
        <v>142</v>
      </c>
      <c r="B1" s="143"/>
      <c r="C1" s="143"/>
      <c r="D1" s="143"/>
      <c r="E1" s="143"/>
    </row>
    <row r="2" spans="1:6" x14ac:dyDescent="0.25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25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33"/>
      <c r="F3" s="66"/>
    </row>
    <row r="4" spans="1:6" x14ac:dyDescent="0.25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33"/>
      <c r="F4" s="66"/>
    </row>
    <row r="5" spans="1:6" x14ac:dyDescent="0.25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33"/>
      <c r="F5" s="66"/>
    </row>
    <row r="6" spans="1:6" x14ac:dyDescent="0.25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33"/>
      <c r="F6" s="66"/>
    </row>
    <row r="7" spans="1:6" x14ac:dyDescent="0.25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33"/>
      <c r="F7" s="66"/>
    </row>
    <row r="8" spans="1:6" x14ac:dyDescent="0.25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33"/>
      <c r="F8" s="66"/>
    </row>
    <row r="9" spans="1:6" x14ac:dyDescent="0.25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33"/>
      <c r="F9" s="66"/>
    </row>
    <row r="10" spans="1:6" x14ac:dyDescent="0.25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33"/>
      <c r="F10" s="66"/>
    </row>
    <row r="11" spans="1:6" x14ac:dyDescent="0.25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33"/>
      <c r="F11" s="66"/>
    </row>
    <row r="12" spans="1:6" x14ac:dyDescent="0.25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33"/>
      <c r="F12" s="66"/>
    </row>
    <row r="13" spans="1:6" x14ac:dyDescent="0.25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33"/>
      <c r="F13" s="66"/>
    </row>
    <row r="14" spans="1:6" x14ac:dyDescent="0.25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33"/>
      <c r="F14" s="66"/>
    </row>
    <row r="15" spans="1:6" x14ac:dyDescent="0.25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33"/>
      <c r="F15" s="66"/>
    </row>
    <row r="16" spans="1:6" x14ac:dyDescent="0.25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33"/>
      <c r="F16" s="66"/>
    </row>
    <row r="17" spans="1:6" x14ac:dyDescent="0.25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33"/>
      <c r="F17" s="66"/>
    </row>
    <row r="18" spans="1:6" x14ac:dyDescent="0.25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33"/>
      <c r="F18" s="66"/>
    </row>
    <row r="19" spans="1:6" x14ac:dyDescent="0.25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33"/>
      <c r="F19" s="66"/>
    </row>
    <row r="20" spans="1:6" x14ac:dyDescent="0.25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33"/>
      <c r="F20" s="66"/>
    </row>
    <row r="21" spans="1:6" x14ac:dyDescent="0.25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33"/>
      <c r="F21" s="66"/>
    </row>
    <row r="22" spans="1:6" x14ac:dyDescent="0.25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33"/>
      <c r="F22" s="66"/>
    </row>
    <row r="23" spans="1:6" x14ac:dyDescent="0.25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33"/>
      <c r="F23" s="66"/>
    </row>
    <row r="24" spans="1:6" x14ac:dyDescent="0.25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33"/>
      <c r="F24" s="66"/>
    </row>
    <row r="25" spans="1:6" x14ac:dyDescent="0.25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33"/>
      <c r="F25" s="66"/>
    </row>
    <row r="26" spans="1:6" x14ac:dyDescent="0.25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33"/>
      <c r="F26" s="6"/>
    </row>
    <row r="27" spans="1:6" ht="15.75" customHeight="1" x14ac:dyDescent="0.25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33"/>
      <c r="F27" s="6"/>
    </row>
    <row r="28" spans="1:6" x14ac:dyDescent="0.25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33"/>
      <c r="F28" s="6"/>
    </row>
    <row r="29" spans="1:6" ht="15" customHeight="1" x14ac:dyDescent="0.25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33"/>
      <c r="F29" s="6"/>
    </row>
    <row r="30" spans="1:6" x14ac:dyDescent="0.25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33"/>
      <c r="F30" s="6"/>
    </row>
    <row r="31" spans="1:6" x14ac:dyDescent="0.25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33"/>
      <c r="F31" s="9"/>
    </row>
    <row r="32" spans="1:6" x14ac:dyDescent="0.25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33"/>
      <c r="F32" s="6"/>
    </row>
    <row r="33" spans="1:6" x14ac:dyDescent="0.25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33"/>
      <c r="F33" s="6"/>
    </row>
    <row r="34" spans="1:6" x14ac:dyDescent="0.25">
      <c r="A34" s="144" t="s">
        <v>134</v>
      </c>
      <c r="B34" s="145"/>
      <c r="C34" s="146"/>
      <c r="D34" s="94">
        <f>SUM(D3:D33)</f>
        <v>0</v>
      </c>
      <c r="E34" s="95"/>
      <c r="F34" s="6"/>
    </row>
    <row r="35" spans="1:6" x14ac:dyDescent="0.25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25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25">
      <c r="A37" s="10"/>
      <c r="B37" s="11"/>
      <c r="C37" s="11"/>
      <c r="D37" s="93">
        <f t="shared" si="0"/>
        <v>0</v>
      </c>
      <c r="E37" s="33"/>
      <c r="F37" s="6"/>
    </row>
    <row r="38" spans="1:6" x14ac:dyDescent="0.25">
      <c r="A38" s="10"/>
      <c r="B38" s="11"/>
      <c r="C38" s="11"/>
      <c r="D38" s="93">
        <f t="shared" si="0"/>
        <v>0</v>
      </c>
      <c r="E38" s="33"/>
      <c r="F38" s="6"/>
    </row>
    <row r="39" spans="1:6" x14ac:dyDescent="0.25">
      <c r="A39" s="10"/>
      <c r="B39" s="11"/>
      <c r="C39" s="11"/>
      <c r="D39" s="93">
        <f t="shared" si="0"/>
        <v>0</v>
      </c>
      <c r="E39" s="33"/>
      <c r="F39" s="6"/>
    </row>
    <row r="40" spans="1:6" x14ac:dyDescent="0.25">
      <c r="A40" s="10"/>
      <c r="B40" s="11"/>
      <c r="C40" s="11"/>
      <c r="D40" s="93">
        <f t="shared" si="0"/>
        <v>0</v>
      </c>
      <c r="E40" s="33"/>
      <c r="F40" s="6"/>
    </row>
    <row r="41" spans="1:6" x14ac:dyDescent="0.25">
      <c r="A41" s="10"/>
      <c r="B41" s="11"/>
      <c r="C41" s="11"/>
      <c r="D41" s="93">
        <f t="shared" si="0"/>
        <v>0</v>
      </c>
      <c r="E41" s="33"/>
      <c r="F41" s="6"/>
    </row>
    <row r="42" spans="1:6" x14ac:dyDescent="0.25">
      <c r="A42" s="10"/>
      <c r="B42" s="11"/>
      <c r="C42" s="11"/>
      <c r="D42" s="93">
        <f t="shared" si="0"/>
        <v>0</v>
      </c>
      <c r="E42" s="33"/>
      <c r="F42" s="6"/>
    </row>
    <row r="43" spans="1:6" x14ac:dyDescent="0.25">
      <c r="A43" s="10"/>
      <c r="B43" s="11"/>
      <c r="C43" s="11"/>
      <c r="D43" s="93">
        <f t="shared" si="0"/>
        <v>0</v>
      </c>
      <c r="E43" s="33"/>
      <c r="F43" s="6"/>
    </row>
    <row r="44" spans="1:6" x14ac:dyDescent="0.25">
      <c r="A44" s="10"/>
      <c r="B44" s="11"/>
      <c r="C44" s="11"/>
      <c r="D44" s="93">
        <f t="shared" si="0"/>
        <v>0</v>
      </c>
      <c r="E44" s="33"/>
      <c r="F44" s="6"/>
    </row>
    <row r="45" spans="1:6" x14ac:dyDescent="0.25">
      <c r="A45" s="10"/>
      <c r="B45" s="11"/>
      <c r="C45" s="11"/>
      <c r="D45" s="93">
        <f t="shared" si="0"/>
        <v>0</v>
      </c>
      <c r="E45" s="33"/>
      <c r="F45" s="6"/>
    </row>
    <row r="46" spans="1:6" x14ac:dyDescent="0.25">
      <c r="A46" s="10"/>
      <c r="B46" s="11"/>
      <c r="C46" s="11"/>
      <c r="D46" s="93">
        <f t="shared" si="0"/>
        <v>0</v>
      </c>
      <c r="E46" s="33"/>
      <c r="F46" s="6"/>
    </row>
    <row r="47" spans="1:6" x14ac:dyDescent="0.25">
      <c r="A47" s="10"/>
      <c r="B47" s="11"/>
      <c r="C47" s="11"/>
      <c r="D47" s="93">
        <f t="shared" si="0"/>
        <v>0</v>
      </c>
      <c r="E47" s="33"/>
      <c r="F47" s="6"/>
    </row>
    <row r="48" spans="1:6" x14ac:dyDescent="0.25">
      <c r="A48" s="10"/>
      <c r="B48" s="11"/>
      <c r="C48" s="11"/>
      <c r="D48" s="93">
        <f t="shared" si="0"/>
        <v>0</v>
      </c>
      <c r="E48" s="33"/>
      <c r="F48" s="6"/>
    </row>
    <row r="49" spans="1:6" x14ac:dyDescent="0.25">
      <c r="A49" s="10"/>
      <c r="B49" s="11"/>
      <c r="C49" s="11"/>
      <c r="D49" s="93">
        <f t="shared" si="0"/>
        <v>0</v>
      </c>
      <c r="E49" s="33"/>
      <c r="F49" s="6"/>
    </row>
    <row r="50" spans="1:6" x14ac:dyDescent="0.25">
      <c r="A50" s="10"/>
      <c r="B50" s="11"/>
      <c r="C50" s="11"/>
      <c r="D50" s="93">
        <f t="shared" si="0"/>
        <v>0</v>
      </c>
      <c r="E50" s="33"/>
      <c r="F50" s="6"/>
    </row>
    <row r="51" spans="1:6" x14ac:dyDescent="0.25">
      <c r="A51" s="10"/>
      <c r="B51" s="11"/>
      <c r="C51" s="11"/>
      <c r="D51" s="93">
        <f t="shared" si="0"/>
        <v>0</v>
      </c>
      <c r="E51" s="33"/>
      <c r="F51" s="6"/>
    </row>
    <row r="52" spans="1:6" x14ac:dyDescent="0.25">
      <c r="A52" s="10"/>
      <c r="B52" s="11"/>
      <c r="C52" s="11"/>
      <c r="D52" s="93">
        <f t="shared" si="0"/>
        <v>0</v>
      </c>
      <c r="E52" s="33"/>
      <c r="F52" s="6"/>
    </row>
    <row r="53" spans="1:6" x14ac:dyDescent="0.25">
      <c r="A53" s="10"/>
      <c r="B53" s="11"/>
      <c r="C53" s="11"/>
      <c r="D53" s="93">
        <f t="shared" si="0"/>
        <v>0</v>
      </c>
      <c r="E53" s="33"/>
      <c r="F53" s="6"/>
    </row>
    <row r="54" spans="1:6" x14ac:dyDescent="0.25">
      <c r="A54" s="10"/>
      <c r="B54" s="11"/>
      <c r="C54" s="11"/>
      <c r="D54" s="93">
        <f t="shared" si="0"/>
        <v>0</v>
      </c>
      <c r="E54" s="33"/>
    </row>
    <row r="55" spans="1:6" x14ac:dyDescent="0.25">
      <c r="A55" s="10"/>
      <c r="B55" s="11"/>
      <c r="C55" s="11"/>
      <c r="D55" s="93">
        <f t="shared" si="0"/>
        <v>0</v>
      </c>
      <c r="E55" s="33"/>
    </row>
    <row r="56" spans="1:6" x14ac:dyDescent="0.25">
      <c r="A56" s="10"/>
      <c r="B56" s="11"/>
      <c r="C56" s="11"/>
      <c r="D56" s="93">
        <f t="shared" si="0"/>
        <v>0</v>
      </c>
      <c r="E56" s="33"/>
      <c r="F56" s="13"/>
    </row>
    <row r="57" spans="1:6" x14ac:dyDescent="0.25">
      <c r="A57" s="10"/>
      <c r="B57" s="11"/>
      <c r="C57" s="11"/>
      <c r="D57" s="93">
        <f t="shared" si="0"/>
        <v>0</v>
      </c>
      <c r="E57" s="33"/>
      <c r="F57" s="13"/>
    </row>
    <row r="58" spans="1:6" x14ac:dyDescent="0.25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25">
      <c r="A59" s="100" t="s">
        <v>36</v>
      </c>
      <c r="B59" s="100"/>
      <c r="C59" s="100"/>
      <c r="D59" s="100">
        <f>SUM(D3:D33)*0.15</f>
        <v>0</v>
      </c>
      <c r="E59" s="95"/>
    </row>
    <row r="61" spans="1:6" ht="15.75" thickBot="1" x14ac:dyDescent="0.3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25">
      <c r="E63" s="65" t="s">
        <v>89</v>
      </c>
    </row>
    <row r="65" spans="1:5" x14ac:dyDescent="0.25">
      <c r="A65" s="143"/>
      <c r="B65" s="143"/>
      <c r="C65" s="143"/>
      <c r="D65" s="143"/>
      <c r="E65" s="143"/>
    </row>
  </sheetData>
  <sheetProtection algorithmName="SHA-512" hashValue="YtPN0SY/IIsv4ayjRk2aMK7D5x/eeKa92ug1nbXiYzm9OiLsU41p6O8yEVOB6X1QK0dvvvGnw6G5MxBEVoeVfA==" saltValue="bq3UOiR/lAeseWlq72NynA==" spinCount="100000" sheet="1" objects="1" scenarios="1" formatColumns="0" formatRows="0"/>
  <mergeCells count="3">
    <mergeCell ref="A1:E1"/>
    <mergeCell ref="A65:E65"/>
    <mergeCell ref="A34:C3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200-000001000000}">
      <formula1>Kostnadsslag_Genomförandefas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6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65"/>
  <sheetViews>
    <sheetView zoomScale="101" zoomScaleNormal="101" zoomScalePageLayoutView="101" workbookViewId="0">
      <selection activeCell="A4" sqref="A4"/>
    </sheetView>
  </sheetViews>
  <sheetFormatPr defaultColWidth="8.7109375" defaultRowHeight="15" x14ac:dyDescent="0.25"/>
  <cols>
    <col min="1" max="1" width="57.7109375" style="7" customWidth="1"/>
    <col min="2" max="2" width="19.7109375" style="18" customWidth="1"/>
    <col min="3" max="3" width="14.28515625" style="18" customWidth="1"/>
    <col min="4" max="4" width="12.42578125" style="7" customWidth="1"/>
    <col min="5" max="5" width="92.42578125" style="36" customWidth="1"/>
    <col min="6" max="6" width="28.42578125" style="12" customWidth="1"/>
    <col min="7" max="7" width="12" style="7" customWidth="1"/>
    <col min="8" max="8" width="9.28515625" style="7" customWidth="1"/>
    <col min="9" max="9" width="13" style="7" customWidth="1"/>
    <col min="10" max="10" width="24.7109375" style="7" customWidth="1"/>
    <col min="11" max="11" width="8.7109375" style="7"/>
    <col min="12" max="12" width="38.42578125" style="7" customWidth="1"/>
    <col min="13" max="13" width="24" style="7" customWidth="1"/>
    <col min="14" max="14" width="32" style="7" customWidth="1"/>
    <col min="15" max="15" width="8.7109375" style="7"/>
    <col min="16" max="16" width="13.42578125" style="7" customWidth="1"/>
    <col min="17" max="17" width="10.28515625" style="7" customWidth="1"/>
    <col min="18" max="18" width="14.7109375" style="7" customWidth="1"/>
    <col min="19" max="16384" width="8.7109375" style="7"/>
  </cols>
  <sheetData>
    <row r="1" spans="1:6" x14ac:dyDescent="0.25">
      <c r="A1" s="143" t="s">
        <v>71</v>
      </c>
      <c r="B1" s="143"/>
      <c r="C1" s="143"/>
      <c r="D1" s="143"/>
      <c r="E1" s="143"/>
    </row>
    <row r="2" spans="1:6" x14ac:dyDescent="0.25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25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80"/>
      <c r="F3" s="66"/>
    </row>
    <row r="4" spans="1:6" x14ac:dyDescent="0.25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80"/>
      <c r="F4" s="66"/>
    </row>
    <row r="5" spans="1:6" x14ac:dyDescent="0.25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80"/>
      <c r="F5" s="66"/>
    </row>
    <row r="6" spans="1:6" x14ac:dyDescent="0.25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80"/>
      <c r="F6" s="66"/>
    </row>
    <row r="7" spans="1:6" x14ac:dyDescent="0.25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80"/>
      <c r="F7" s="66"/>
    </row>
    <row r="8" spans="1:6" x14ac:dyDescent="0.25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80"/>
      <c r="F8" s="66"/>
    </row>
    <row r="9" spans="1:6" x14ac:dyDescent="0.25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80"/>
      <c r="F9" s="66"/>
    </row>
    <row r="10" spans="1:6" x14ac:dyDescent="0.25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80"/>
      <c r="F10" s="66"/>
    </row>
    <row r="11" spans="1:6" x14ac:dyDescent="0.25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80"/>
      <c r="F11" s="66"/>
    </row>
    <row r="12" spans="1:6" x14ac:dyDescent="0.25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80"/>
      <c r="F12" s="66"/>
    </row>
    <row r="13" spans="1:6" x14ac:dyDescent="0.25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80"/>
      <c r="F13" s="66"/>
    </row>
    <row r="14" spans="1:6" x14ac:dyDescent="0.25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80"/>
      <c r="F14" s="66"/>
    </row>
    <row r="15" spans="1:6" x14ac:dyDescent="0.25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80"/>
      <c r="F15" s="66"/>
    </row>
    <row r="16" spans="1:6" x14ac:dyDescent="0.25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80"/>
      <c r="F16" s="66"/>
    </row>
    <row r="17" spans="1:6" x14ac:dyDescent="0.25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80"/>
      <c r="F17" s="66"/>
    </row>
    <row r="18" spans="1:6" x14ac:dyDescent="0.25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80"/>
      <c r="F18" s="66"/>
    </row>
    <row r="19" spans="1:6" x14ac:dyDescent="0.25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80"/>
      <c r="F19" s="66"/>
    </row>
    <row r="20" spans="1:6" x14ac:dyDescent="0.25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80"/>
      <c r="F20" s="66"/>
    </row>
    <row r="21" spans="1:6" x14ac:dyDescent="0.25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80"/>
      <c r="F21" s="66"/>
    </row>
    <row r="22" spans="1:6" x14ac:dyDescent="0.25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80"/>
      <c r="F22" s="66"/>
    </row>
    <row r="23" spans="1:6" x14ac:dyDescent="0.25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80"/>
      <c r="F23" s="66"/>
    </row>
    <row r="24" spans="1:6" x14ac:dyDescent="0.25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80"/>
      <c r="F24" s="66"/>
    </row>
    <row r="25" spans="1:6" x14ac:dyDescent="0.25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80"/>
      <c r="F25" s="66"/>
    </row>
    <row r="26" spans="1:6" x14ac:dyDescent="0.25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80"/>
      <c r="F26" s="6"/>
    </row>
    <row r="27" spans="1:6" ht="15.75" customHeight="1" x14ac:dyDescent="0.25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80"/>
      <c r="F27" s="6"/>
    </row>
    <row r="28" spans="1:6" x14ac:dyDescent="0.25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80"/>
      <c r="F28" s="6"/>
    </row>
    <row r="29" spans="1:6" ht="15" customHeight="1" x14ac:dyDescent="0.25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80"/>
      <c r="F29" s="6"/>
    </row>
    <row r="30" spans="1:6" x14ac:dyDescent="0.25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80"/>
      <c r="F30" s="6"/>
    </row>
    <row r="31" spans="1:6" x14ac:dyDescent="0.25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80"/>
      <c r="F31" s="9"/>
    </row>
    <row r="32" spans="1:6" x14ac:dyDescent="0.25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80"/>
      <c r="F32" s="6"/>
    </row>
    <row r="33" spans="1:6" x14ac:dyDescent="0.25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80"/>
      <c r="F33" s="6"/>
    </row>
    <row r="34" spans="1:6" x14ac:dyDescent="0.25">
      <c r="A34" s="144" t="s">
        <v>134</v>
      </c>
      <c r="B34" s="145"/>
      <c r="C34" s="146"/>
      <c r="D34" s="94">
        <f>SUM(D3:D33)</f>
        <v>0</v>
      </c>
      <c r="E34" s="95"/>
      <c r="F34" s="6"/>
    </row>
    <row r="35" spans="1:6" x14ac:dyDescent="0.25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25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25">
      <c r="A37" s="10"/>
      <c r="B37" s="11"/>
      <c r="C37" s="11"/>
      <c r="D37" s="93">
        <f t="shared" si="0"/>
        <v>0</v>
      </c>
      <c r="E37" s="33"/>
      <c r="F37" s="6"/>
    </row>
    <row r="38" spans="1:6" x14ac:dyDescent="0.25">
      <c r="A38" s="10"/>
      <c r="B38" s="11"/>
      <c r="C38" s="11"/>
      <c r="D38" s="93">
        <f t="shared" si="0"/>
        <v>0</v>
      </c>
      <c r="E38" s="33"/>
      <c r="F38" s="6"/>
    </row>
    <row r="39" spans="1:6" x14ac:dyDescent="0.25">
      <c r="A39" s="10"/>
      <c r="B39" s="11"/>
      <c r="C39" s="11"/>
      <c r="D39" s="93">
        <f t="shared" si="0"/>
        <v>0</v>
      </c>
      <c r="E39" s="33"/>
      <c r="F39" s="6"/>
    </row>
    <row r="40" spans="1:6" x14ac:dyDescent="0.25">
      <c r="A40" s="10"/>
      <c r="B40" s="11"/>
      <c r="C40" s="11"/>
      <c r="D40" s="93">
        <f t="shared" si="0"/>
        <v>0</v>
      </c>
      <c r="E40" s="33"/>
      <c r="F40" s="6"/>
    </row>
    <row r="41" spans="1:6" x14ac:dyDescent="0.25">
      <c r="A41" s="10"/>
      <c r="B41" s="11"/>
      <c r="C41" s="11"/>
      <c r="D41" s="93">
        <f t="shared" si="0"/>
        <v>0</v>
      </c>
      <c r="E41" s="33"/>
      <c r="F41" s="6"/>
    </row>
    <row r="42" spans="1:6" x14ac:dyDescent="0.25">
      <c r="A42" s="10"/>
      <c r="B42" s="11"/>
      <c r="C42" s="11"/>
      <c r="D42" s="93">
        <f t="shared" si="0"/>
        <v>0</v>
      </c>
      <c r="E42" s="33"/>
      <c r="F42" s="6"/>
    </row>
    <row r="43" spans="1:6" x14ac:dyDescent="0.25">
      <c r="A43" s="10"/>
      <c r="B43" s="11"/>
      <c r="C43" s="11"/>
      <c r="D43" s="93">
        <f t="shared" si="0"/>
        <v>0</v>
      </c>
      <c r="E43" s="33"/>
      <c r="F43" s="6"/>
    </row>
    <row r="44" spans="1:6" x14ac:dyDescent="0.25">
      <c r="A44" s="10"/>
      <c r="B44" s="11"/>
      <c r="C44" s="11"/>
      <c r="D44" s="93">
        <f t="shared" si="0"/>
        <v>0</v>
      </c>
      <c r="E44" s="33"/>
      <c r="F44" s="6"/>
    </row>
    <row r="45" spans="1:6" x14ac:dyDescent="0.25">
      <c r="A45" s="10"/>
      <c r="B45" s="11"/>
      <c r="C45" s="11"/>
      <c r="D45" s="93">
        <f t="shared" si="0"/>
        <v>0</v>
      </c>
      <c r="E45" s="33"/>
      <c r="F45" s="6"/>
    </row>
    <row r="46" spans="1:6" x14ac:dyDescent="0.25">
      <c r="A46" s="10"/>
      <c r="B46" s="11"/>
      <c r="C46" s="11"/>
      <c r="D46" s="93">
        <f t="shared" si="0"/>
        <v>0</v>
      </c>
      <c r="E46" s="33"/>
      <c r="F46" s="6"/>
    </row>
    <row r="47" spans="1:6" x14ac:dyDescent="0.25">
      <c r="A47" s="10"/>
      <c r="B47" s="11"/>
      <c r="C47" s="11"/>
      <c r="D47" s="93">
        <f t="shared" si="0"/>
        <v>0</v>
      </c>
      <c r="E47" s="33"/>
      <c r="F47" s="6"/>
    </row>
    <row r="48" spans="1:6" x14ac:dyDescent="0.25">
      <c r="A48" s="10"/>
      <c r="B48" s="11"/>
      <c r="C48" s="11"/>
      <c r="D48" s="93">
        <f t="shared" si="0"/>
        <v>0</v>
      </c>
      <c r="E48" s="33"/>
      <c r="F48" s="6"/>
    </row>
    <row r="49" spans="1:6" x14ac:dyDescent="0.25">
      <c r="A49" s="10"/>
      <c r="B49" s="11"/>
      <c r="C49" s="11"/>
      <c r="D49" s="93">
        <f t="shared" si="0"/>
        <v>0</v>
      </c>
      <c r="E49" s="33"/>
      <c r="F49" s="6"/>
    </row>
    <row r="50" spans="1:6" x14ac:dyDescent="0.25">
      <c r="A50" s="10"/>
      <c r="B50" s="11"/>
      <c r="C50" s="11"/>
      <c r="D50" s="93">
        <f t="shared" si="0"/>
        <v>0</v>
      </c>
      <c r="E50" s="33"/>
      <c r="F50" s="6"/>
    </row>
    <row r="51" spans="1:6" x14ac:dyDescent="0.25">
      <c r="A51" s="10"/>
      <c r="B51" s="11"/>
      <c r="C51" s="11"/>
      <c r="D51" s="93">
        <f t="shared" si="0"/>
        <v>0</v>
      </c>
      <c r="E51" s="33"/>
      <c r="F51" s="6"/>
    </row>
    <row r="52" spans="1:6" x14ac:dyDescent="0.25">
      <c r="A52" s="10"/>
      <c r="B52" s="11"/>
      <c r="C52" s="11"/>
      <c r="D52" s="93">
        <f t="shared" si="0"/>
        <v>0</v>
      </c>
      <c r="E52" s="33"/>
      <c r="F52" s="6"/>
    </row>
    <row r="53" spans="1:6" x14ac:dyDescent="0.25">
      <c r="A53" s="10"/>
      <c r="B53" s="11"/>
      <c r="C53" s="11"/>
      <c r="D53" s="93">
        <f t="shared" si="0"/>
        <v>0</v>
      </c>
      <c r="E53" s="33"/>
      <c r="F53" s="6"/>
    </row>
    <row r="54" spans="1:6" x14ac:dyDescent="0.25">
      <c r="A54" s="10"/>
      <c r="B54" s="11"/>
      <c r="C54" s="11"/>
      <c r="D54" s="93">
        <f t="shared" si="0"/>
        <v>0</v>
      </c>
      <c r="E54" s="33"/>
    </row>
    <row r="55" spans="1:6" x14ac:dyDescent="0.25">
      <c r="A55" s="10"/>
      <c r="B55" s="11"/>
      <c r="C55" s="11"/>
      <c r="D55" s="93">
        <f t="shared" si="0"/>
        <v>0</v>
      </c>
      <c r="E55" s="33"/>
    </row>
    <row r="56" spans="1:6" x14ac:dyDescent="0.25">
      <c r="A56" s="10"/>
      <c r="B56" s="11"/>
      <c r="C56" s="11"/>
      <c r="D56" s="93">
        <f t="shared" si="0"/>
        <v>0</v>
      </c>
      <c r="E56" s="33"/>
      <c r="F56" s="13"/>
    </row>
    <row r="57" spans="1:6" x14ac:dyDescent="0.25">
      <c r="A57" s="10"/>
      <c r="B57" s="11"/>
      <c r="C57" s="11"/>
      <c r="D57" s="93">
        <f t="shared" si="0"/>
        <v>0</v>
      </c>
      <c r="E57" s="33"/>
      <c r="F57" s="13"/>
    </row>
    <row r="58" spans="1:6" x14ac:dyDescent="0.25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25">
      <c r="A59" s="100" t="s">
        <v>36</v>
      </c>
      <c r="B59" s="100"/>
      <c r="C59" s="100"/>
      <c r="D59" s="100">
        <f>SUM(D3:D33)*0.15</f>
        <v>0</v>
      </c>
      <c r="E59" s="95"/>
    </row>
    <row r="61" spans="1:6" ht="15.75" thickBot="1" x14ac:dyDescent="0.3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25">
      <c r="E63" s="65" t="s">
        <v>89</v>
      </c>
    </row>
    <row r="65" spans="1:5" x14ac:dyDescent="0.25">
      <c r="A65" s="143"/>
      <c r="B65" s="143"/>
      <c r="C65" s="143"/>
      <c r="D65" s="143"/>
      <c r="E65" s="143"/>
    </row>
  </sheetData>
  <sheetProtection algorithmName="SHA-512" hashValue="l7v/RJOFxQRrxAL5I+sKsb4z2ikz9BrZM134pTeAfl2R94tBNmio/1KUV/pSFjcwvpJzBXHsJN/N0DGCpcMnaQ==" saltValue="rKKT2lJACLrWYaU7NXUlVA==" spinCount="100000" sheet="1" objects="1" scenarios="1" formatColumns="0" formatRows="0"/>
  <mergeCells count="3">
    <mergeCell ref="A1:E1"/>
    <mergeCell ref="A34:C34"/>
    <mergeCell ref="A65:E65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300-000001000000}">
      <formula1>Kostnadsslag_Genomförandefas</formula1>
    </dataValidation>
  </dataValidations>
  <pageMargins left="0.75" right="0.75" top="1" bottom="1" header="0.5" footer="0.5"/>
  <pageSetup paperSize="9" scale="47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C35" sqref="C35"/>
    </sheetView>
  </sheetViews>
  <sheetFormatPr defaultColWidth="8.7109375" defaultRowHeight="15" x14ac:dyDescent="0.25"/>
  <cols>
    <col min="1" max="1" width="47.28515625" style="7" bestFit="1" customWidth="1"/>
    <col min="2" max="2" width="26.42578125" style="7" bestFit="1" customWidth="1"/>
    <col min="3" max="3" width="23.28515625" style="7" bestFit="1" customWidth="1"/>
    <col min="4" max="4" width="8.7109375" style="7" bestFit="1" customWidth="1"/>
    <col min="5" max="5" width="9" style="7" bestFit="1" customWidth="1"/>
    <col min="6" max="6" width="12.7109375" style="7" customWidth="1"/>
    <col min="7" max="7" width="26.7109375" style="7" customWidth="1"/>
    <col min="8" max="16384" width="8.7109375" style="7"/>
  </cols>
  <sheetData>
    <row r="1" spans="1:9" x14ac:dyDescent="0.25">
      <c r="A1" s="147" t="s">
        <v>68</v>
      </c>
      <c r="B1" s="147"/>
      <c r="C1" s="147"/>
      <c r="D1" s="147"/>
      <c r="E1" s="147"/>
      <c r="F1" s="147"/>
      <c r="G1" s="147"/>
    </row>
    <row r="2" spans="1:9" x14ac:dyDescent="0.25">
      <c r="A2" s="96" t="s">
        <v>53</v>
      </c>
      <c r="B2" s="96" t="s">
        <v>40</v>
      </c>
      <c r="C2" s="96" t="s">
        <v>39</v>
      </c>
      <c r="D2" s="96" t="s">
        <v>54</v>
      </c>
      <c r="E2" s="96" t="s">
        <v>29</v>
      </c>
      <c r="F2" s="97" t="s">
        <v>0</v>
      </c>
      <c r="G2" s="96" t="s">
        <v>41</v>
      </c>
      <c r="H2" s="20"/>
      <c r="I2" s="21"/>
    </row>
    <row r="3" spans="1:9" x14ac:dyDescent="0.25">
      <c r="A3" s="54"/>
      <c r="B3" s="55"/>
      <c r="C3" s="56"/>
      <c r="D3" s="56"/>
      <c r="E3" s="57"/>
      <c r="F3" s="101">
        <f>B3*C3*SUM(1+D3)*E3</f>
        <v>0</v>
      </c>
      <c r="G3" s="33"/>
      <c r="H3" s="20"/>
      <c r="I3" s="21"/>
    </row>
    <row r="4" spans="1:9" x14ac:dyDescent="0.25">
      <c r="A4" s="54"/>
      <c r="B4" s="55"/>
      <c r="C4" s="56"/>
      <c r="D4" s="56"/>
      <c r="E4" s="57"/>
      <c r="F4" s="101">
        <f t="shared" ref="F4:F8" si="0">B4*C4*SUM(1+D4)*E4</f>
        <v>0</v>
      </c>
      <c r="G4" s="33"/>
      <c r="H4" s="20"/>
      <c r="I4" s="21"/>
    </row>
    <row r="5" spans="1:9" x14ac:dyDescent="0.25">
      <c r="A5" s="54"/>
      <c r="B5" s="55"/>
      <c r="C5" s="56"/>
      <c r="D5" s="56"/>
      <c r="E5" s="57"/>
      <c r="F5" s="101">
        <f t="shared" si="0"/>
        <v>0</v>
      </c>
      <c r="G5" s="33"/>
      <c r="H5" s="20"/>
      <c r="I5" s="21"/>
    </row>
    <row r="6" spans="1:9" x14ac:dyDescent="0.25">
      <c r="A6" s="54"/>
      <c r="B6" s="55"/>
      <c r="C6" s="56"/>
      <c r="D6" s="56"/>
      <c r="E6" s="57"/>
      <c r="F6" s="101">
        <f t="shared" si="0"/>
        <v>0</v>
      </c>
      <c r="G6" s="33"/>
      <c r="H6" s="20"/>
      <c r="I6" s="21"/>
    </row>
    <row r="7" spans="1:9" x14ac:dyDescent="0.25">
      <c r="A7" s="54"/>
      <c r="B7" s="55"/>
      <c r="C7" s="56"/>
      <c r="D7" s="56"/>
      <c r="E7" s="57"/>
      <c r="F7" s="101">
        <f t="shared" si="0"/>
        <v>0</v>
      </c>
      <c r="G7" s="33"/>
      <c r="H7" s="20"/>
      <c r="I7" s="21"/>
    </row>
    <row r="8" spans="1:9" x14ac:dyDescent="0.25">
      <c r="A8" s="54"/>
      <c r="B8" s="55"/>
      <c r="C8" s="56"/>
      <c r="D8" s="56"/>
      <c r="E8" s="57"/>
      <c r="F8" s="101">
        <f t="shared" si="0"/>
        <v>0</v>
      </c>
      <c r="G8" s="33"/>
      <c r="H8" s="20"/>
      <c r="I8" s="21"/>
    </row>
    <row r="9" spans="1:9" x14ac:dyDescent="0.25">
      <c r="A9" s="96" t="s">
        <v>48</v>
      </c>
      <c r="B9" s="96" t="s">
        <v>44</v>
      </c>
      <c r="C9" s="96" t="s">
        <v>44</v>
      </c>
      <c r="D9" s="96" t="s">
        <v>37</v>
      </c>
      <c r="E9" s="96" t="s">
        <v>18</v>
      </c>
      <c r="F9" s="96" t="s">
        <v>0</v>
      </c>
      <c r="G9" s="96" t="s">
        <v>41</v>
      </c>
      <c r="H9" s="20"/>
      <c r="I9" s="21"/>
    </row>
    <row r="10" spans="1:9" x14ac:dyDescent="0.25">
      <c r="A10" s="10"/>
      <c r="B10" s="101"/>
      <c r="C10" s="101"/>
      <c r="D10" s="58"/>
      <c r="E10" s="58"/>
      <c r="F10" s="101">
        <f>D10*E10</f>
        <v>0</v>
      </c>
      <c r="G10" s="33"/>
      <c r="H10" s="20"/>
      <c r="I10" s="21"/>
    </row>
    <row r="11" spans="1:9" x14ac:dyDescent="0.25">
      <c r="A11" s="10"/>
      <c r="B11" s="101"/>
      <c r="C11" s="101"/>
      <c r="D11" s="58"/>
      <c r="E11" s="58"/>
      <c r="F11" s="101">
        <f t="shared" ref="F11:F21" si="1">D11*E11</f>
        <v>0</v>
      </c>
      <c r="G11" s="33"/>
      <c r="H11" s="20"/>
      <c r="I11" s="21"/>
    </row>
    <row r="12" spans="1:9" x14ac:dyDescent="0.25">
      <c r="A12" s="10"/>
      <c r="B12" s="101"/>
      <c r="C12" s="101"/>
      <c r="D12" s="58"/>
      <c r="E12" s="58"/>
      <c r="F12" s="101">
        <f t="shared" si="1"/>
        <v>0</v>
      </c>
      <c r="G12" s="33"/>
      <c r="H12" s="20"/>
      <c r="I12" s="21"/>
    </row>
    <row r="13" spans="1:9" x14ac:dyDescent="0.25">
      <c r="A13" s="10"/>
      <c r="B13" s="101"/>
      <c r="C13" s="101"/>
      <c r="D13" s="58"/>
      <c r="E13" s="58"/>
      <c r="F13" s="101">
        <f t="shared" si="1"/>
        <v>0</v>
      </c>
      <c r="G13" s="33"/>
      <c r="H13" s="20"/>
      <c r="I13" s="21"/>
    </row>
    <row r="14" spans="1:9" x14ac:dyDescent="0.25">
      <c r="A14" s="10"/>
      <c r="B14" s="101"/>
      <c r="C14" s="101"/>
      <c r="D14" s="58"/>
      <c r="E14" s="58"/>
      <c r="F14" s="101">
        <f t="shared" si="1"/>
        <v>0</v>
      </c>
      <c r="G14" s="33"/>
      <c r="H14" s="20"/>
      <c r="I14" s="21"/>
    </row>
    <row r="15" spans="1:9" x14ac:dyDescent="0.25">
      <c r="A15" s="10"/>
      <c r="B15" s="101"/>
      <c r="C15" s="101"/>
      <c r="D15" s="58"/>
      <c r="E15" s="58"/>
      <c r="F15" s="101">
        <f t="shared" si="1"/>
        <v>0</v>
      </c>
      <c r="G15" s="33"/>
      <c r="H15" s="20"/>
      <c r="I15" s="21"/>
    </row>
    <row r="16" spans="1:9" x14ac:dyDescent="0.25">
      <c r="A16" s="10"/>
      <c r="B16" s="101"/>
      <c r="C16" s="101"/>
      <c r="D16" s="58"/>
      <c r="E16" s="58"/>
      <c r="F16" s="101">
        <f t="shared" si="1"/>
        <v>0</v>
      </c>
      <c r="G16" s="33"/>
      <c r="H16" s="21"/>
      <c r="I16" s="21"/>
    </row>
    <row r="17" spans="1:9" x14ac:dyDescent="0.25">
      <c r="A17" s="10"/>
      <c r="B17" s="101"/>
      <c r="C17" s="101"/>
      <c r="D17" s="58"/>
      <c r="E17" s="58"/>
      <c r="F17" s="101">
        <f t="shared" si="1"/>
        <v>0</v>
      </c>
      <c r="G17" s="33"/>
      <c r="H17" s="22"/>
      <c r="I17" s="21"/>
    </row>
    <row r="18" spans="1:9" x14ac:dyDescent="0.25">
      <c r="A18" s="10"/>
      <c r="B18" s="101"/>
      <c r="C18" s="101"/>
      <c r="D18" s="58"/>
      <c r="E18" s="58"/>
      <c r="F18" s="101">
        <f t="shared" si="1"/>
        <v>0</v>
      </c>
      <c r="G18" s="33"/>
      <c r="H18" s="20"/>
      <c r="I18" s="21"/>
    </row>
    <row r="19" spans="1:9" x14ac:dyDescent="0.25">
      <c r="A19" s="10"/>
      <c r="B19" s="101"/>
      <c r="C19" s="101"/>
      <c r="D19" s="58"/>
      <c r="E19" s="58"/>
      <c r="F19" s="101">
        <f t="shared" si="1"/>
        <v>0</v>
      </c>
      <c r="G19" s="33"/>
      <c r="H19" s="20"/>
      <c r="I19" s="21"/>
    </row>
    <row r="20" spans="1:9" x14ac:dyDescent="0.25">
      <c r="A20" s="10"/>
      <c r="B20" s="101"/>
      <c r="C20" s="101"/>
      <c r="D20" s="58"/>
      <c r="E20" s="58"/>
      <c r="F20" s="101">
        <f t="shared" si="1"/>
        <v>0</v>
      </c>
      <c r="G20" s="33"/>
      <c r="H20" s="20"/>
      <c r="I20" s="21"/>
    </row>
    <row r="21" spans="1:9" x14ac:dyDescent="0.25">
      <c r="A21" s="10"/>
      <c r="B21" s="101"/>
      <c r="C21" s="101"/>
      <c r="D21" s="58"/>
      <c r="E21" s="58"/>
      <c r="F21" s="101">
        <f t="shared" si="1"/>
        <v>0</v>
      </c>
      <c r="G21" s="33"/>
      <c r="H21" s="20"/>
      <c r="I21" s="21"/>
    </row>
    <row r="22" spans="1:9" x14ac:dyDescent="0.25">
      <c r="A22" s="10" t="s">
        <v>126</v>
      </c>
      <c r="B22" s="102">
        <v>0.15</v>
      </c>
      <c r="C22" s="101"/>
      <c r="D22" s="58"/>
      <c r="E22" s="58"/>
      <c r="F22" s="103">
        <f>IFERROR(SUM(F3:F8)*B22,0)</f>
        <v>0</v>
      </c>
      <c r="G22" s="33"/>
      <c r="H22" s="20"/>
      <c r="I22" s="21"/>
    </row>
    <row r="24" spans="1:9" ht="15.75" thickBot="1" x14ac:dyDescent="0.3">
      <c r="A24" s="14" t="s">
        <v>38</v>
      </c>
      <c r="B24" s="15"/>
      <c r="C24" s="15"/>
      <c r="D24" s="19"/>
      <c r="E24" s="17"/>
      <c r="F24" s="23">
        <f>SUM(F3:F22)</f>
        <v>0</v>
      </c>
      <c r="G24" s="17"/>
    </row>
    <row r="26" spans="1:9" x14ac:dyDescent="0.25">
      <c r="G26" s="65" t="s">
        <v>88</v>
      </c>
    </row>
    <row r="30" spans="1:9" x14ac:dyDescent="0.25">
      <c r="F30" s="74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49"/>
  <sheetViews>
    <sheetView workbookViewId="0">
      <selection activeCell="E34" sqref="E34"/>
    </sheetView>
  </sheetViews>
  <sheetFormatPr defaultColWidth="8.7109375" defaultRowHeight="15" x14ac:dyDescent="0.25"/>
  <cols>
    <col min="1" max="1" width="31.5703125" style="7" customWidth="1"/>
    <col min="2" max="2" width="10.42578125" style="7" bestFit="1" customWidth="1"/>
    <col min="3" max="3" width="45.42578125" style="7" customWidth="1"/>
    <col min="4" max="4" width="19.7109375" style="18" bestFit="1" customWidth="1"/>
    <col min="5" max="5" width="9.7109375" style="18" customWidth="1"/>
    <col min="6" max="6" width="11" style="18" customWidth="1"/>
    <col min="7" max="7" width="11.7109375" style="7" bestFit="1" customWidth="1"/>
    <col min="8" max="8" width="38.7109375" style="12" customWidth="1"/>
    <col min="9" max="9" width="28.42578125" style="12" customWidth="1"/>
    <col min="10" max="10" width="47.28515625" style="7" bestFit="1" customWidth="1"/>
    <col min="11" max="11" width="25.42578125" style="7" customWidth="1"/>
    <col min="12" max="12" width="39.7109375" style="7" bestFit="1" customWidth="1"/>
    <col min="13" max="13" width="24.7109375" style="7" bestFit="1" customWidth="1"/>
    <col min="14" max="14" width="8.7109375" style="7"/>
    <col min="15" max="15" width="38.42578125" style="7" bestFit="1" customWidth="1"/>
    <col min="16" max="16" width="24" style="7" bestFit="1" customWidth="1"/>
    <col min="17" max="17" width="32" style="7" bestFit="1" customWidth="1"/>
    <col min="18" max="18" width="8.7109375" style="7"/>
    <col min="19" max="19" width="13.42578125" style="7" bestFit="1" customWidth="1"/>
    <col min="20" max="20" width="10.28515625" style="7" bestFit="1" customWidth="1"/>
    <col min="21" max="21" width="14.7109375" style="7" bestFit="1" customWidth="1"/>
    <col min="22" max="16384" width="8.7109375" style="7"/>
  </cols>
  <sheetData>
    <row r="1" spans="1:9" x14ac:dyDescent="0.25">
      <c r="A1" s="143" t="s">
        <v>3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25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25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25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25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25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25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25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25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25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25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25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25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25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25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25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25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25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25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25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25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25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25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25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25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25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25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25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25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25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25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25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25">
      <c r="A33" s="96" t="s">
        <v>65</v>
      </c>
      <c r="B33" s="96" t="s">
        <v>47</v>
      </c>
      <c r="C33" s="148" t="s">
        <v>55</v>
      </c>
      <c r="D33" s="149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25">
      <c r="A34" s="10"/>
      <c r="B34" s="11"/>
      <c r="C34" s="150"/>
      <c r="D34" s="151"/>
      <c r="E34" s="11"/>
      <c r="F34" s="11"/>
      <c r="G34" s="106">
        <f>E34*F34</f>
        <v>0</v>
      </c>
      <c r="H34" s="33"/>
      <c r="I34" s="6"/>
    </row>
    <row r="35" spans="1:9" x14ac:dyDescent="0.25">
      <c r="A35" s="10"/>
      <c r="B35" s="11"/>
      <c r="C35" s="150"/>
      <c r="D35" s="151"/>
      <c r="E35" s="11"/>
      <c r="F35" s="11"/>
      <c r="G35" s="106">
        <f t="shared" ref="G35:G45" si="0">E35*F35</f>
        <v>0</v>
      </c>
      <c r="H35" s="33"/>
      <c r="I35" s="6"/>
    </row>
    <row r="36" spans="1:9" x14ac:dyDescent="0.25">
      <c r="A36" s="10"/>
      <c r="B36" s="11"/>
      <c r="C36" s="150"/>
      <c r="D36" s="151"/>
      <c r="E36" s="11"/>
      <c r="F36" s="11"/>
      <c r="G36" s="106">
        <f t="shared" si="0"/>
        <v>0</v>
      </c>
      <c r="H36" s="33"/>
      <c r="I36" s="6"/>
    </row>
    <row r="37" spans="1:9" x14ac:dyDescent="0.25">
      <c r="A37" s="10"/>
      <c r="B37" s="11"/>
      <c r="C37" s="150"/>
      <c r="D37" s="151"/>
      <c r="E37" s="11"/>
      <c r="F37" s="11"/>
      <c r="G37" s="106">
        <f t="shared" si="0"/>
        <v>0</v>
      </c>
      <c r="H37" s="33"/>
      <c r="I37" s="6"/>
    </row>
    <row r="38" spans="1:9" x14ac:dyDescent="0.25">
      <c r="A38" s="10"/>
      <c r="B38" s="11"/>
      <c r="C38" s="150"/>
      <c r="D38" s="151"/>
      <c r="E38" s="11"/>
      <c r="F38" s="11"/>
      <c r="G38" s="106">
        <f t="shared" si="0"/>
        <v>0</v>
      </c>
      <c r="H38" s="33"/>
      <c r="I38" s="6"/>
    </row>
    <row r="39" spans="1:9" x14ac:dyDescent="0.25">
      <c r="A39" s="10"/>
      <c r="B39" s="11"/>
      <c r="C39" s="150"/>
      <c r="D39" s="151"/>
      <c r="E39" s="11"/>
      <c r="F39" s="11"/>
      <c r="G39" s="106">
        <f t="shared" si="0"/>
        <v>0</v>
      </c>
      <c r="H39" s="33"/>
      <c r="I39" s="6"/>
    </row>
    <row r="40" spans="1:9" x14ac:dyDescent="0.25">
      <c r="A40" s="10"/>
      <c r="B40" s="11"/>
      <c r="C40" s="150"/>
      <c r="D40" s="151"/>
      <c r="E40" s="11"/>
      <c r="F40" s="11"/>
      <c r="G40" s="106">
        <f t="shared" si="0"/>
        <v>0</v>
      </c>
      <c r="H40" s="33"/>
      <c r="I40" s="6"/>
    </row>
    <row r="41" spans="1:9" x14ac:dyDescent="0.25">
      <c r="A41" s="10"/>
      <c r="B41" s="11"/>
      <c r="C41" s="150"/>
      <c r="D41" s="151"/>
      <c r="E41" s="11"/>
      <c r="F41" s="11"/>
      <c r="G41" s="106">
        <f t="shared" si="0"/>
        <v>0</v>
      </c>
      <c r="H41" s="33"/>
      <c r="I41" s="6"/>
    </row>
    <row r="42" spans="1:9" x14ac:dyDescent="0.25">
      <c r="A42" s="10"/>
      <c r="B42" s="11"/>
      <c r="C42" s="150"/>
      <c r="D42" s="151"/>
      <c r="E42" s="11"/>
      <c r="F42" s="11"/>
      <c r="G42" s="106">
        <f t="shared" si="0"/>
        <v>0</v>
      </c>
      <c r="H42" s="33"/>
      <c r="I42" s="6"/>
    </row>
    <row r="43" spans="1:9" x14ac:dyDescent="0.25">
      <c r="A43" s="10"/>
      <c r="B43" s="11"/>
      <c r="C43" s="150"/>
      <c r="D43" s="151"/>
      <c r="E43" s="11"/>
      <c r="F43" s="11"/>
      <c r="G43" s="106">
        <f t="shared" si="0"/>
        <v>0</v>
      </c>
      <c r="H43" s="33"/>
    </row>
    <row r="44" spans="1:9" x14ac:dyDescent="0.25">
      <c r="A44" s="10"/>
      <c r="B44" s="11"/>
      <c r="C44" s="150"/>
      <c r="D44" s="151"/>
      <c r="E44" s="11"/>
      <c r="F44" s="11"/>
      <c r="G44" s="106">
        <f t="shared" si="0"/>
        <v>0</v>
      </c>
      <c r="H44" s="33"/>
    </row>
    <row r="45" spans="1:9" x14ac:dyDescent="0.25">
      <c r="A45" s="10"/>
      <c r="B45" s="11"/>
      <c r="C45" s="150"/>
      <c r="D45" s="151"/>
      <c r="E45" s="11"/>
      <c r="F45" s="11"/>
      <c r="G45" s="106">
        <f t="shared" si="0"/>
        <v>0</v>
      </c>
      <c r="H45" s="33"/>
      <c r="I45" s="13"/>
    </row>
    <row r="47" spans="1:9" ht="15.75" thickBot="1" x14ac:dyDescent="0.3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25">
      <c r="H49" s="65" t="s">
        <v>85</v>
      </c>
    </row>
  </sheetData>
  <sheetProtection algorithmName="SHA-512" hashValue="wvrFR0pbO2GlIAIZY/o6QkSgpfU0dVArReZwb6kZYzWLmmTjDKZ1gSc2j7wpF6XLfR7aufWcw4gC1Slf+NqryQ==" saltValue="ZK4zGAET9dGdqUHijclziQ==" spinCount="100000" sheet="1" objects="1" scenarios="1" formatColumns="0" formatRows="0"/>
  <mergeCells count="14"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  <mergeCell ref="A1:H1"/>
    <mergeCell ref="C33:D33"/>
    <mergeCell ref="C34:D34"/>
    <mergeCell ref="C35:D35"/>
    <mergeCell ref="C36:D36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32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500-000002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6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3" sqref="C3"/>
    </sheetView>
  </sheetViews>
  <sheetFormatPr defaultColWidth="10.7109375" defaultRowHeight="15" x14ac:dyDescent="0.25"/>
  <cols>
    <col min="1" max="1" width="27.42578125" style="7" bestFit="1" customWidth="1"/>
    <col min="2" max="2" width="10.42578125" style="7" bestFit="1" customWidth="1"/>
    <col min="3" max="3" width="29.28515625" style="7" bestFit="1" customWidth="1"/>
    <col min="4" max="4" width="27.7109375" style="7" bestFit="1" customWidth="1"/>
    <col min="5" max="5" width="14.28515625" style="7" customWidth="1"/>
    <col min="6" max="6" width="13.7109375" style="7" customWidth="1"/>
    <col min="7" max="7" width="10.42578125" style="7" bestFit="1" customWidth="1"/>
    <col min="8" max="8" width="24.28515625" style="7" customWidth="1"/>
    <col min="9" max="16384" width="10.7109375" style="7"/>
  </cols>
  <sheetData>
    <row r="1" spans="1:9" x14ac:dyDescent="0.25">
      <c r="A1" s="147" t="s">
        <v>83</v>
      </c>
      <c r="B1" s="147"/>
      <c r="C1" s="147"/>
      <c r="D1" s="147"/>
      <c r="E1" s="147"/>
      <c r="F1" s="147"/>
      <c r="G1" s="147"/>
      <c r="H1" s="147"/>
    </row>
    <row r="2" spans="1:9" x14ac:dyDescent="0.25">
      <c r="A2" s="96" t="s">
        <v>31</v>
      </c>
      <c r="B2" s="96" t="s">
        <v>47</v>
      </c>
      <c r="C2" s="96" t="s">
        <v>32</v>
      </c>
      <c r="D2" s="109" t="s">
        <v>33</v>
      </c>
      <c r="E2" s="110" t="s">
        <v>81</v>
      </c>
      <c r="F2" s="110" t="s">
        <v>78</v>
      </c>
      <c r="G2" s="110" t="s">
        <v>0</v>
      </c>
      <c r="H2" s="110" t="s">
        <v>41</v>
      </c>
      <c r="I2" s="24"/>
    </row>
    <row r="3" spans="1:9" x14ac:dyDescent="0.25">
      <c r="A3" s="10"/>
      <c r="B3" s="11"/>
      <c r="C3" s="10"/>
      <c r="D3" s="107" t="str">
        <f>IFERROR(VLOOKUP(C3,Data!H2:I17,2,FALSE),"Välj ersättningstyp i kolumn C")</f>
        <v>Välj ersättningstyp i kolumn C</v>
      </c>
      <c r="E3" s="62"/>
      <c r="F3" s="11"/>
      <c r="G3" s="108">
        <f>IFERROR(D3*ROUND(E3,2)*SUM(VLOOKUP(C3,Data!H:J,3,FALSE)/12)*F3,0)</f>
        <v>0</v>
      </c>
      <c r="H3" s="33"/>
      <c r="I3" s="24"/>
    </row>
    <row r="4" spans="1:9" x14ac:dyDescent="0.25">
      <c r="A4" s="10"/>
      <c r="B4" s="11"/>
      <c r="C4" s="10"/>
      <c r="D4" s="107" t="str">
        <f>IFERROR(VLOOKUP(C4,Data!H3:I18,2,FALSE),"Välj ersättningstyp i kolumn C")</f>
        <v>Välj ersättningstyp i kolumn C</v>
      </c>
      <c r="E4" s="62"/>
      <c r="F4" s="11"/>
      <c r="G4" s="108">
        <f>IFERROR(D4*ROUND(E4,2)*SUM(VLOOKUP(C4,Data!H:J,3,FALSE)/12)*F4,0)</f>
        <v>0</v>
      </c>
      <c r="H4" s="33"/>
      <c r="I4" s="24"/>
    </row>
    <row r="5" spans="1:9" x14ac:dyDescent="0.25">
      <c r="A5" s="10"/>
      <c r="B5" s="11"/>
      <c r="C5" s="10"/>
      <c r="D5" s="107" t="str">
        <f>IFERROR(VLOOKUP(C5,Data!H4:I19,2,FALSE),"Välj ersättningstyp i kolumn C")</f>
        <v>Välj ersättningstyp i kolumn C</v>
      </c>
      <c r="E5" s="62"/>
      <c r="F5" s="11"/>
      <c r="G5" s="108">
        <f>IFERROR(D5*ROUND(E5,2)*SUM(VLOOKUP(C5,Data!H:J,3,FALSE)/12)*F5,0)</f>
        <v>0</v>
      </c>
      <c r="H5" s="33"/>
      <c r="I5" s="24"/>
    </row>
    <row r="6" spans="1:9" x14ac:dyDescent="0.25">
      <c r="A6" s="10"/>
      <c r="B6" s="11"/>
      <c r="C6" s="10"/>
      <c r="D6" s="107" t="str">
        <f>IFERROR(VLOOKUP(C6,Data!H5:I20,2,FALSE),"Välj ersättningstyp i kolumn C")</f>
        <v>Välj ersättningstyp i kolumn C</v>
      </c>
      <c r="E6" s="62"/>
      <c r="F6" s="11"/>
      <c r="G6" s="108">
        <f>IFERROR(D6*ROUND(E6,2)*SUM(VLOOKUP(C6,Data!H:J,3,FALSE)/12)*F6,0)</f>
        <v>0</v>
      </c>
      <c r="H6" s="33"/>
      <c r="I6" s="24"/>
    </row>
    <row r="7" spans="1:9" x14ac:dyDescent="0.25">
      <c r="A7" s="10"/>
      <c r="B7" s="11"/>
      <c r="C7" s="10"/>
      <c r="D7" s="107" t="str">
        <f>IFERROR(VLOOKUP(C7,Data!H6:I21,2,FALSE),"Välj ersättningstyp i kolumn C")</f>
        <v>Välj ersättningstyp i kolumn C</v>
      </c>
      <c r="E7" s="62"/>
      <c r="F7" s="11"/>
      <c r="G7" s="108">
        <f>IFERROR(D7*ROUND(E7,2)*SUM(VLOOKUP(C7,Data!H:J,3,FALSE)/12)*F7,0)</f>
        <v>0</v>
      </c>
      <c r="H7" s="33"/>
      <c r="I7" s="24"/>
    </row>
    <row r="8" spans="1:9" x14ac:dyDescent="0.25">
      <c r="A8" s="10"/>
      <c r="B8" s="11"/>
      <c r="C8" s="10"/>
      <c r="D8" s="107" t="str">
        <f>IFERROR(VLOOKUP(C8,Data!H7:I22,2,FALSE),"Välj ersättningstyp i kolumn C")</f>
        <v>Välj ersättningstyp i kolumn C</v>
      </c>
      <c r="E8" s="62"/>
      <c r="F8" s="11"/>
      <c r="G8" s="108">
        <f>IFERROR(D8*ROUND(E8,2)*SUM(VLOOKUP(C8,Data!H:J,3,FALSE)/12)*F8,0)</f>
        <v>0</v>
      </c>
      <c r="H8" s="33"/>
      <c r="I8" s="24"/>
    </row>
    <row r="9" spans="1:9" x14ac:dyDescent="0.25">
      <c r="A9" s="10"/>
      <c r="B9" s="11"/>
      <c r="C9" s="10"/>
      <c r="D9" s="107" t="str">
        <f>IFERROR(VLOOKUP(C9,Data!H8:I23,2,FALSE),"Välj ersättningstyp i kolumn C")</f>
        <v>Välj ersättningstyp i kolumn C</v>
      </c>
      <c r="E9" s="62"/>
      <c r="F9" s="11"/>
      <c r="G9" s="108">
        <f>IFERROR(D9*ROUND(E9,2)*SUM(VLOOKUP(C9,Data!H:J,3,FALSE)/12)*F9,0)</f>
        <v>0</v>
      </c>
      <c r="H9" s="33"/>
      <c r="I9" s="25"/>
    </row>
    <row r="10" spans="1:9" x14ac:dyDescent="0.25">
      <c r="A10" s="10"/>
      <c r="B10" s="11"/>
      <c r="C10" s="10"/>
      <c r="D10" s="107" t="str">
        <f>IFERROR(VLOOKUP(C10,Data!H9:I24,2,FALSE),"Välj ersättningstyp i kolumn C")</f>
        <v>Välj ersättningstyp i kolumn C</v>
      </c>
      <c r="E10" s="62"/>
      <c r="F10" s="11"/>
      <c r="G10" s="108">
        <f>IFERROR(D10*ROUND(E10,2)*SUM(VLOOKUP(C10,Data!H:J,3,FALSE)/12)*F10,0)</f>
        <v>0</v>
      </c>
      <c r="H10" s="33"/>
      <c r="I10" s="25"/>
    </row>
    <row r="11" spans="1:9" x14ac:dyDescent="0.25">
      <c r="A11" s="10"/>
      <c r="B11" s="11"/>
      <c r="C11" s="10"/>
      <c r="D11" s="107" t="str">
        <f>IFERROR(VLOOKUP(C11,Data!H10:I25,2,FALSE),"Välj ersättningstyp i kolumn C")</f>
        <v>Välj ersättningstyp i kolumn C</v>
      </c>
      <c r="E11" s="63"/>
      <c r="F11" s="52"/>
      <c r="G11" s="108">
        <f>IFERROR(D11*ROUND(E11,2)*SUM(VLOOKUP(C11,Data!H:J,3,FALSE)/12)*F11,0)</f>
        <v>0</v>
      </c>
      <c r="H11" s="33"/>
      <c r="I11" s="26"/>
    </row>
    <row r="12" spans="1:9" x14ac:dyDescent="0.25">
      <c r="A12" s="11"/>
      <c r="B12" s="11"/>
      <c r="C12" s="10"/>
      <c r="D12" s="107" t="str">
        <f>IFERROR(VLOOKUP(C12,Data!H11:I26,2,FALSE),"Välj ersättningstyp i kolumn C")</f>
        <v>Välj ersättningstyp i kolumn C</v>
      </c>
      <c r="E12" s="63"/>
      <c r="F12" s="52"/>
      <c r="G12" s="108">
        <f>IFERROR(D12*ROUND(E12,2)*SUM(VLOOKUP(C12,Data!H:J,3,FALSE)/12)*F12,0)</f>
        <v>0</v>
      </c>
      <c r="H12" s="33"/>
      <c r="I12" s="26"/>
    </row>
    <row r="13" spans="1:9" x14ac:dyDescent="0.25">
      <c r="F13" s="53"/>
    </row>
    <row r="14" spans="1:9" ht="15.75" thickBot="1" x14ac:dyDescent="0.3">
      <c r="A14" s="14" t="s">
        <v>38</v>
      </c>
      <c r="B14" s="15"/>
      <c r="C14" s="15"/>
      <c r="D14" s="15"/>
      <c r="E14" s="15"/>
      <c r="F14" s="15"/>
      <c r="G14" s="19">
        <f>SUM(G3:G12)</f>
        <v>0</v>
      </c>
      <c r="H14" s="15"/>
    </row>
    <row r="16" spans="1:9" x14ac:dyDescent="0.25">
      <c r="A16" s="147" t="s">
        <v>122</v>
      </c>
      <c r="B16" s="147"/>
      <c r="C16" s="147"/>
      <c r="D16" s="147"/>
      <c r="E16" s="147"/>
      <c r="F16" s="147"/>
      <c r="G16" s="147"/>
      <c r="H16" s="147"/>
    </row>
    <row r="17" spans="1:8" x14ac:dyDescent="0.25">
      <c r="A17" s="96" t="s">
        <v>31</v>
      </c>
      <c r="B17" s="96" t="s">
        <v>47</v>
      </c>
      <c r="C17" s="96" t="s">
        <v>125</v>
      </c>
      <c r="D17" s="109" t="s">
        <v>124</v>
      </c>
      <c r="E17" s="110" t="s">
        <v>123</v>
      </c>
      <c r="F17" s="110" t="s">
        <v>78</v>
      </c>
      <c r="G17" s="110" t="s">
        <v>0</v>
      </c>
      <c r="H17" s="110" t="s">
        <v>41</v>
      </c>
    </row>
    <row r="18" spans="1:8" x14ac:dyDescent="0.25">
      <c r="A18" s="10"/>
      <c r="B18" s="11"/>
      <c r="C18" s="70">
        <v>1</v>
      </c>
      <c r="D18" s="107">
        <v>308</v>
      </c>
      <c r="E18" s="67"/>
      <c r="F18" s="67"/>
      <c r="G18" s="108">
        <f>ROUND(SUM(D18*C18)*E18*F18,0)</f>
        <v>0</v>
      </c>
      <c r="H18" s="33"/>
    </row>
    <row r="19" spans="1:8" x14ac:dyDescent="0.25">
      <c r="A19" s="10"/>
      <c r="B19" s="11"/>
      <c r="C19" s="70">
        <v>0.75</v>
      </c>
      <c r="D19" s="107">
        <v>308</v>
      </c>
      <c r="E19" s="67"/>
      <c r="F19" s="67"/>
      <c r="G19" s="108">
        <f t="shared" ref="G19:G21" si="0">ROUND(SUM(D19*C19)*E19*F19,0)</f>
        <v>0</v>
      </c>
      <c r="H19" s="33"/>
    </row>
    <row r="20" spans="1:8" x14ac:dyDescent="0.25">
      <c r="A20" s="10"/>
      <c r="B20" s="11"/>
      <c r="C20" s="70">
        <v>0.5</v>
      </c>
      <c r="D20" s="107">
        <v>308</v>
      </c>
      <c r="E20" s="67"/>
      <c r="F20" s="67"/>
      <c r="G20" s="108">
        <f t="shared" si="0"/>
        <v>0</v>
      </c>
      <c r="H20" s="33"/>
    </row>
    <row r="21" spans="1:8" x14ac:dyDescent="0.25">
      <c r="A21" s="10"/>
      <c r="B21" s="11"/>
      <c r="C21" s="70">
        <v>0.25</v>
      </c>
      <c r="D21" s="107">
        <v>308</v>
      </c>
      <c r="E21" s="67"/>
      <c r="F21" s="67"/>
      <c r="G21" s="108">
        <f t="shared" si="0"/>
        <v>0</v>
      </c>
      <c r="H21" s="33"/>
    </row>
    <row r="22" spans="1:8" x14ac:dyDescent="0.25">
      <c r="F22" s="53"/>
    </row>
    <row r="23" spans="1:8" ht="15.75" thickBot="1" x14ac:dyDescent="0.3">
      <c r="A23" s="14" t="s">
        <v>38</v>
      </c>
      <c r="B23" s="15"/>
      <c r="C23" s="15"/>
      <c r="D23" s="15"/>
      <c r="E23" s="15"/>
      <c r="F23" s="15"/>
      <c r="G23" s="19">
        <f>SUM(G18:G21)</f>
        <v>0</v>
      </c>
      <c r="H23" s="15"/>
    </row>
    <row r="24" spans="1:8" x14ac:dyDescent="0.25">
      <c r="H24" s="65"/>
    </row>
    <row r="25" spans="1:8" x14ac:dyDescent="0.25">
      <c r="H25" s="65" t="s">
        <v>87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109375" defaultRowHeight="15" x14ac:dyDescent="0.25"/>
  <cols>
    <col min="1" max="1" width="33" style="7" customWidth="1"/>
    <col min="2" max="2" width="21" style="7" customWidth="1"/>
    <col min="3" max="3" width="14.28515625" style="7" bestFit="1" customWidth="1"/>
    <col min="4" max="4" width="46.5703125" style="7" customWidth="1"/>
    <col min="5" max="16384" width="10.7109375" style="7"/>
  </cols>
  <sheetData>
    <row r="1" spans="1:5" x14ac:dyDescent="0.25">
      <c r="A1" s="143" t="s">
        <v>5</v>
      </c>
      <c r="B1" s="143"/>
      <c r="C1" s="143"/>
      <c r="D1" s="143"/>
    </row>
    <row r="2" spans="1:5" x14ac:dyDescent="0.25">
      <c r="A2" s="111" t="s">
        <v>31</v>
      </c>
      <c r="B2" s="111" t="s">
        <v>47</v>
      </c>
      <c r="C2" s="111" t="s">
        <v>61</v>
      </c>
      <c r="D2" s="111" t="s">
        <v>41</v>
      </c>
    </row>
    <row r="3" spans="1:5" x14ac:dyDescent="0.25">
      <c r="A3" s="10"/>
      <c r="B3" s="49"/>
      <c r="C3" s="49"/>
      <c r="D3" s="33"/>
    </row>
    <row r="4" spans="1:5" x14ac:dyDescent="0.25">
      <c r="A4" s="10"/>
      <c r="B4" s="49"/>
      <c r="C4" s="49"/>
      <c r="D4" s="33"/>
    </row>
    <row r="5" spans="1:5" x14ac:dyDescent="0.25">
      <c r="A5" s="10"/>
      <c r="B5" s="49"/>
      <c r="C5" s="49"/>
      <c r="D5" s="33"/>
    </row>
    <row r="6" spans="1:5" x14ac:dyDescent="0.25">
      <c r="A6" s="10"/>
      <c r="B6" s="49"/>
      <c r="C6" s="49"/>
      <c r="D6" s="33"/>
    </row>
    <row r="7" spans="1:5" x14ac:dyDescent="0.25">
      <c r="A7" s="10"/>
      <c r="B7" s="49"/>
      <c r="C7" s="49"/>
      <c r="D7" s="33"/>
    </row>
    <row r="8" spans="1:5" x14ac:dyDescent="0.25">
      <c r="A8" s="10"/>
      <c r="B8" s="49"/>
      <c r="C8" s="49"/>
      <c r="D8" s="33"/>
    </row>
    <row r="9" spans="1:5" x14ac:dyDescent="0.25">
      <c r="A9" s="10"/>
      <c r="B9" s="49"/>
      <c r="C9" s="49"/>
      <c r="D9" s="33"/>
    </row>
    <row r="10" spans="1:5" x14ac:dyDescent="0.25">
      <c r="A10" s="10"/>
      <c r="B10" s="49"/>
      <c r="C10" s="49"/>
      <c r="D10" s="33"/>
    </row>
    <row r="12" spans="1:5" ht="15.75" thickBot="1" x14ac:dyDescent="0.3">
      <c r="A12" s="14" t="s">
        <v>38</v>
      </c>
      <c r="B12" s="14"/>
      <c r="C12" s="19">
        <f>SUM(C3:C10)</f>
        <v>0</v>
      </c>
      <c r="D12" s="15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43" t="s">
        <v>6</v>
      </c>
      <c r="B14" s="143"/>
      <c r="C14" s="143"/>
      <c r="D14" s="143"/>
    </row>
    <row r="15" spans="1:5" x14ac:dyDescent="0.25">
      <c r="A15" s="111" t="s">
        <v>62</v>
      </c>
      <c r="B15" s="111" t="s">
        <v>44</v>
      </c>
      <c r="C15" s="111" t="s">
        <v>61</v>
      </c>
      <c r="D15" s="111" t="s">
        <v>41</v>
      </c>
    </row>
    <row r="16" spans="1:5" x14ac:dyDescent="0.25">
      <c r="A16" s="106" t="s">
        <v>7</v>
      </c>
      <c r="B16" s="106"/>
      <c r="C16" s="50"/>
      <c r="D16" s="33"/>
    </row>
    <row r="18" spans="1:4" ht="15.75" thickBot="1" x14ac:dyDescent="0.3">
      <c r="A18" s="14" t="s">
        <v>38</v>
      </c>
      <c r="B18" s="14"/>
      <c r="C18" s="19">
        <f>SUM(C16)</f>
        <v>0</v>
      </c>
      <c r="D18" s="15"/>
    </row>
    <row r="20" spans="1:4" x14ac:dyDescent="0.25">
      <c r="D20" s="65" t="s">
        <v>86</v>
      </c>
    </row>
  </sheetData>
  <sheetProtection algorithmName="SHA-512" hashValue="9GqE2LC4gcrrhtJZ1ly2BirY/lmEyz7kG2dsWPK6wT8U1hbtTamZ9jvSKUNUV+1YwtmqrBXmA4Wt24z1ch3B3Q==" saltValue="yMMo8ImmaVQKklwaePQLog==" spinCount="100000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Peter Tillberg</cp:lastModifiedBy>
  <cp:lastPrinted>2020-04-28T05:52:13Z</cp:lastPrinted>
  <dcterms:created xsi:type="dcterms:W3CDTF">2014-11-20T12:09:08Z</dcterms:created>
  <dcterms:modified xsi:type="dcterms:W3CDTF">2020-04-28T05:52:55Z</dcterms:modified>
</cp:coreProperties>
</file>