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N:\Nationell\FEAD\Ansökan om utbetalning -Mallar och unerlag\Uppdaterade dokument 2019\"/>
    </mc:Choice>
  </mc:AlternateContent>
  <xr:revisionPtr revIDLastSave="0" documentId="13_ncr:1_{DDE9A6B2-DEAD-4FDD-A9B0-0BE6E0F7A91F}" xr6:coauthVersionLast="40" xr6:coauthVersionMax="40" xr10:uidLastSave="{00000000-0000-0000-0000-000000000000}"/>
  <workbookProtection workbookPassword="E93C" lockStructure="1"/>
  <bookViews>
    <workbookView xWindow="0" yWindow="0" windowWidth="25200" windowHeight="11460" activeTab="1" xr2:uid="{00000000-000D-0000-FFFF-FFFF00000000}"/>
  </bookViews>
  <sheets>
    <sheet name="Manual" sheetId="4" r:id="rId1"/>
    <sheet name="Deltagarförteckning" sheetId="1" r:id="rId2"/>
    <sheet name="Sammanställning" sheetId="3" r:id="rId3"/>
    <sheet name="Data" sheetId="2" state="hidden" r:id="rId4"/>
  </sheets>
  <definedNames>
    <definedName name="_xlnm.Print_Area" localSheetId="2">Sammanställning!$A$1:$M$45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5" i="1" l="1"/>
  <c r="K40" i="3" l="1"/>
  <c r="J2" i="3"/>
  <c r="J3" i="3"/>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K2" i="3"/>
  <c r="K3" i="3"/>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1" i="3"/>
  <c r="E2" i="3"/>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F2" i="3"/>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G2" i="3"/>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H2" i="3"/>
  <c r="H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I2" i="3"/>
  <c r="I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B2" i="3"/>
  <c r="M2" i="3" s="1"/>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L27" i="1"/>
  <c r="J43" i="3"/>
  <c r="M27" i="1"/>
  <c r="K43" i="3"/>
  <c r="F27" i="1"/>
  <c r="E43" i="3"/>
  <c r="G27" i="1"/>
  <c r="F43" i="3"/>
  <c r="H27" i="1"/>
  <c r="G43" i="3"/>
  <c r="I27" i="1"/>
  <c r="H43" i="3"/>
  <c r="J27" i="1"/>
  <c r="I43" i="3"/>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L28" i="1"/>
  <c r="J44" i="3"/>
  <c r="M28" i="1"/>
  <c r="K44" i="3"/>
  <c r="F28" i="1"/>
  <c r="E44" i="3"/>
  <c r="G28" i="1"/>
  <c r="F44" i="3"/>
  <c r="H28" i="1"/>
  <c r="G44" i="3"/>
  <c r="I28" i="1"/>
  <c r="H44" i="3"/>
  <c r="J28" i="1"/>
  <c r="I44" i="3"/>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M26" i="1"/>
  <c r="L26" i="1"/>
  <c r="B26" i="1"/>
  <c r="B27" i="1"/>
  <c r="G25" i="1" s="1"/>
  <c r="B28" i="1"/>
  <c r="F26" i="1"/>
  <c r="G26" i="1"/>
  <c r="H26" i="1"/>
  <c r="A1" i="3"/>
  <c r="N4" i="1"/>
  <c r="O4" i="1"/>
  <c r="N5" i="1"/>
  <c r="O5" i="1"/>
  <c r="N6" i="1"/>
  <c r="O6" i="1"/>
  <c r="N7" i="1"/>
  <c r="O7" i="1"/>
  <c r="N8" i="1"/>
  <c r="O8" i="1"/>
  <c r="N9" i="1"/>
  <c r="O9" i="1"/>
  <c r="N10" i="1"/>
  <c r="O10" i="1"/>
  <c r="N11" i="1"/>
  <c r="O11" i="1"/>
  <c r="N12" i="1"/>
  <c r="O12" i="1"/>
  <c r="N13" i="1"/>
  <c r="O13" i="1"/>
  <c r="N14" i="1"/>
  <c r="O14" i="1"/>
  <c r="N15" i="1"/>
  <c r="O15" i="1"/>
  <c r="N16" i="1"/>
  <c r="O16" i="1"/>
  <c r="N17" i="1"/>
  <c r="O17" i="1"/>
  <c r="N18" i="1"/>
  <c r="O18" i="1"/>
  <c r="N19" i="1"/>
  <c r="O19" i="1"/>
  <c r="N20" i="1"/>
  <c r="O20" i="1"/>
  <c r="N21" i="1"/>
  <c r="O21" i="1"/>
  <c r="N22" i="1"/>
  <c r="O22" i="1"/>
  <c r="N23" i="1"/>
  <c r="O23" i="1"/>
  <c r="N24" i="1"/>
  <c r="O24" i="1"/>
  <c r="J26" i="1"/>
  <c r="I26" i="1"/>
  <c r="G42" i="3" l="1"/>
  <c r="F42" i="3"/>
  <c r="K42" i="3"/>
  <c r="H42" i="3"/>
  <c r="M3" i="3"/>
  <c r="M4" i="3" s="1"/>
  <c r="M5" i="3" s="1"/>
  <c r="M6" i="3" s="1"/>
  <c r="M7" i="3" s="1"/>
  <c r="M8" i="3" s="1"/>
  <c r="M9" i="3" s="1"/>
  <c r="M10" i="3" s="1"/>
  <c r="M11" i="3" s="1"/>
  <c r="M12" i="3" s="1"/>
  <c r="M13" i="3" s="1"/>
  <c r="M14" i="3" s="1"/>
  <c r="M15" i="3" s="1"/>
  <c r="M16" i="3" s="1"/>
  <c r="M17" i="3" s="1"/>
  <c r="M18" i="3" s="1"/>
  <c r="M19" i="3" s="1"/>
  <c r="M20" i="3" s="1"/>
  <c r="M21" i="3" s="1"/>
  <c r="M22" i="3" s="1"/>
  <c r="M23" i="3" s="1"/>
  <c r="M24" i="3" s="1"/>
  <c r="M25" i="3" s="1"/>
  <c r="M26" i="3" s="1"/>
  <c r="M27" i="3" s="1"/>
  <c r="M28" i="3" s="1"/>
  <c r="M29" i="3" s="1"/>
  <c r="M30" i="3" s="1"/>
  <c r="M31" i="3" s="1"/>
  <c r="M32" i="3" s="1"/>
  <c r="M33" i="3" s="1"/>
  <c r="M34" i="3" s="1"/>
  <c r="M35" i="3" s="1"/>
  <c r="M36" i="3" s="1"/>
  <c r="M37" i="3" s="1"/>
  <c r="M38" i="3" s="1"/>
  <c r="M39" i="3" s="1"/>
  <c r="M40" i="3" s="1"/>
  <c r="M41" i="3" s="1"/>
  <c r="M42" i="3" s="1"/>
  <c r="I42" i="3"/>
  <c r="J42" i="3"/>
  <c r="M43" i="3"/>
  <c r="A46" i="3" s="1"/>
  <c r="E42" i="3"/>
  <c r="M44" i="3"/>
  <c r="A47" i="3" s="1"/>
  <c r="A45" i="3" l="1"/>
  <c r="B4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Olsson Håkan</author>
  </authors>
  <commentList>
    <comment ref="C3" authorId="0" shapeId="0" xr:uid="{00000000-0006-0000-0100-000001000000}">
      <text>
        <r>
          <rPr>
            <b/>
            <sz val="9"/>
            <color indexed="81"/>
            <rFont val="Tahoma"/>
            <family val="2"/>
          </rPr>
          <t>I formatet 2017-03-21, även 21/3 och 21 mars fungerar.</t>
        </r>
        <r>
          <rPr>
            <sz val="9"/>
            <color indexed="81"/>
            <rFont val="Tahoma"/>
            <family val="2"/>
          </rPr>
          <t xml:space="preserve">
</t>
        </r>
      </text>
    </comment>
    <comment ref="K3" authorId="0" shapeId="0" xr:uid="{00000000-0006-0000-0100-000002000000}">
      <text>
        <r>
          <rPr>
            <sz val="9"/>
            <color indexed="81"/>
            <rFont val="Tahoma"/>
            <family val="2"/>
          </rPr>
          <t xml:space="preserve">Flera datum kan anges, t.ex i formatet 23/4.
</t>
        </r>
      </text>
    </comment>
  </commentList>
</comments>
</file>

<file path=xl/sharedStrings.xml><?xml version="1.0" encoding="utf-8"?>
<sst xmlns="http://schemas.openxmlformats.org/spreadsheetml/2006/main" count="43" uniqueCount="36">
  <si>
    <t>Dnr:</t>
  </si>
  <si>
    <t>20XX-XXXXX</t>
  </si>
  <si>
    <t>Första projektdag enligt beslut:</t>
  </si>
  <si>
    <t>Sista projektdag enligt beslut:</t>
  </si>
  <si>
    <t>Förnamn</t>
  </si>
  <si>
    <t>Efternamn</t>
  </si>
  <si>
    <t>Inskrivnings-datum</t>
  </si>
  <si>
    <t>Kvinna</t>
  </si>
  <si>
    <t>Man</t>
  </si>
  <si>
    <t>0-15 år</t>
  </si>
  <si>
    <t>16-64 år</t>
  </si>
  <si>
    <t>Utrikes född</t>
  </si>
  <si>
    <t>Hemlös</t>
  </si>
  <si>
    <t>Uppgett sig fått förbättrade förutsättningar till att sköta hälsa och hygien</t>
  </si>
  <si>
    <t>Antal personer:</t>
  </si>
  <si>
    <t>Nyinskrivna aktuell månad</t>
  </si>
  <si>
    <t>Varav kvinnor</t>
  </si>
  <si>
    <t>Varav män</t>
  </si>
  <si>
    <t>Utrikes födda</t>
  </si>
  <si>
    <t>Hemlösa</t>
  </si>
  <si>
    <t>Uppgett sig fått hjälp eller stöd tex information, tolkning, vägbeskrivningar etc</t>
  </si>
  <si>
    <t>Totalt inskrivna tom. denna månad</t>
  </si>
  <si>
    <t>första inskrivningsdag</t>
  </si>
  <si>
    <t>sista inskrivningsdag</t>
  </si>
  <si>
    <t>första utskrivningsdag</t>
  </si>
  <si>
    <t>sista utskrivningsdag</t>
  </si>
  <si>
    <t>&gt; 65 år</t>
  </si>
  <si>
    <t>Datum då personen deltagit i insats.</t>
  </si>
  <si>
    <t>Totalt</t>
  </si>
  <si>
    <t>Projektnamn/ delprojektnamn:</t>
  </si>
  <si>
    <t>Ja</t>
  </si>
  <si>
    <t>Nej</t>
  </si>
  <si>
    <t>Deltagaren uppger sig ha fått hjälp eller stöd t.ex. information, tolkning, vägbeskrivningar etc</t>
  </si>
  <si>
    <t>Deltagaren uppger sig ha fått förbättrade förutsättningar att sköta hälsa och hygien</t>
  </si>
  <si>
    <t>Inte aktuellt</t>
  </si>
  <si>
    <r>
      <rPr>
        <u/>
        <sz val="10"/>
        <color theme="10"/>
        <rFont val="Calibri"/>
        <family val="2"/>
      </rPr>
      <t>Version 2.1 2019-01-29. Pe 2019/00007-01. För support, kontakta Håkan Olsson, 019 - 16 54 77.</t>
    </r>
    <r>
      <rPr>
        <u/>
        <sz val="11"/>
        <color theme="1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</si>
</sst>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mmmm\ yyyy"/>
  </numFmts>
  <fonts count="19" x14ac:knownFonts="1">
    <font>
      <sz val="11"/>
      <color theme="1"/>
      <name val="Calibri"/>
      <family val="2"/>
      <scheme val="minor"/>
    </font>
    <font>
      <b/>
      <sz val="8"/>
      <color indexed="56"/>
      <name val="Verdana"/>
      <family val="2"/>
    </font>
    <font>
      <u/>
      <sz val="11"/>
      <color theme="10"/>
      <name val="Calibri"/>
      <family val="2"/>
    </font>
    <font>
      <sz val="11"/>
      <color theme="1"/>
      <name val="Calibri"/>
      <family val="2"/>
    </font>
    <font>
      <b/>
      <sz val="8"/>
      <color rgb="FF003366"/>
      <name val="Verdana"/>
      <family val="2"/>
    </font>
    <font>
      <i/>
      <u/>
      <sz val="10"/>
      <color rgb="FF0000FF"/>
      <name val="Calibri"/>
      <family val="2"/>
    </font>
    <font>
      <b/>
      <i/>
      <sz val="12"/>
      <color rgb="FFFF6600"/>
      <name val="Calibri"/>
      <family val="2"/>
    </font>
    <font>
      <b/>
      <sz val="12"/>
      <color rgb="FF000000"/>
      <name val="Calibri"/>
      <family val="2"/>
    </font>
    <font>
      <b/>
      <i/>
      <sz val="11"/>
      <color rgb="FFFF6600"/>
      <name val="Calibri"/>
      <family val="2"/>
    </font>
    <font>
      <sz val="9"/>
      <color indexed="81"/>
      <name val="Tahoma"/>
      <family val="2"/>
    </font>
    <font>
      <i/>
      <sz val="11"/>
      <color theme="1"/>
      <name val="Calibri"/>
      <family val="2"/>
      <scheme val="minor"/>
    </font>
    <font>
      <b/>
      <sz val="10"/>
      <color indexed="56"/>
      <name val="Verdana"/>
      <family val="2"/>
    </font>
    <font>
      <b/>
      <sz val="10"/>
      <name val="Verdana"/>
      <family val="2"/>
    </font>
    <font>
      <u/>
      <sz val="10"/>
      <color theme="10"/>
      <name val="Calibri"/>
      <family val="2"/>
    </font>
    <font>
      <b/>
      <sz val="11"/>
      <color indexed="56"/>
      <name val="Verdana"/>
      <family val="2"/>
    </font>
    <font>
      <sz val="11"/>
      <color theme="0"/>
      <name val="Calibri"/>
      <family val="2"/>
      <scheme val="minor"/>
    </font>
    <font>
      <i/>
      <sz val="10"/>
      <name val="Verdana"/>
      <family val="2"/>
    </font>
    <font>
      <i/>
      <sz val="10"/>
      <color indexed="56"/>
      <name val="Verdana"/>
      <family val="2"/>
    </font>
    <font>
      <b/>
      <sz val="9"/>
      <color indexed="81"/>
      <name val="Tahoma"/>
      <family val="2"/>
    </font>
  </fonts>
  <fills count="6">
    <fill>
      <patternFill patternType="none"/>
    </fill>
    <fill>
      <patternFill patternType="gray125"/>
    </fill>
    <fill>
      <patternFill patternType="solid">
        <fgColor rgb="FFC5D9F1"/>
        <bgColor rgb="FF000000"/>
      </patternFill>
    </fill>
    <fill>
      <patternFill patternType="solid">
        <fgColor rgb="FFFDE9D9"/>
        <bgColor rgb="FF000000"/>
      </patternFill>
    </fill>
    <fill>
      <patternFill patternType="solid">
        <fgColor theme="0" tint="-0.14999847407452621"/>
        <bgColor indexed="64"/>
      </patternFill>
    </fill>
    <fill>
      <patternFill patternType="solid">
        <fgColor rgb="FFC5D9F1"/>
        <bgColor indexed="64"/>
      </patternFill>
    </fill>
  </fills>
  <borders count="64">
    <border>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style="thin">
        <color indexed="64"/>
      </left>
      <right style="medium">
        <color rgb="FF000000"/>
      </right>
      <top style="medium">
        <color indexed="64"/>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style="medium">
        <color indexed="64"/>
      </top>
      <bottom style="thin">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style="medium">
        <color indexed="64"/>
      </right>
      <top/>
      <bottom/>
      <diagonal/>
    </border>
    <border>
      <left style="medium">
        <color indexed="8"/>
      </left>
      <right style="medium">
        <color indexed="8"/>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medium">
        <color indexed="64"/>
      </left>
      <right/>
      <top/>
      <bottom style="medium">
        <color indexed="64"/>
      </bottom>
      <diagonal/>
    </border>
    <border>
      <left style="medium">
        <color indexed="64"/>
      </left>
      <right style="thin">
        <color indexed="64"/>
      </right>
      <top style="medium">
        <color rgb="FF000000"/>
      </top>
      <bottom style="medium">
        <color rgb="FF000000"/>
      </bottom>
      <diagonal/>
    </border>
    <border>
      <left style="thin">
        <color indexed="64"/>
      </left>
      <right style="medium">
        <color indexed="64"/>
      </right>
      <top/>
      <bottom style="hair">
        <color indexed="64"/>
      </bottom>
      <diagonal/>
    </border>
    <border>
      <left style="medium">
        <color indexed="8"/>
      </left>
      <right style="medium">
        <color indexed="8"/>
      </right>
      <top style="medium">
        <color indexed="8"/>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right style="medium">
        <color indexed="8"/>
      </right>
      <top/>
      <bottom style="medium">
        <color indexed="64"/>
      </bottom>
      <diagonal/>
    </border>
    <border>
      <left style="medium">
        <color indexed="8"/>
      </left>
      <right style="medium">
        <color indexed="64"/>
      </right>
      <top style="medium">
        <color indexed="64"/>
      </top>
      <bottom style="hair">
        <color indexed="64"/>
      </bottom>
      <diagonal/>
    </border>
    <border>
      <left style="medium">
        <color indexed="8"/>
      </left>
      <right style="medium">
        <color indexed="64"/>
      </right>
      <top/>
      <bottom style="medium">
        <color indexed="64"/>
      </bottom>
      <diagonal/>
    </border>
    <border>
      <left style="medium">
        <color indexed="8"/>
      </left>
      <right style="medium">
        <color indexed="64"/>
      </right>
      <top/>
      <bottom style="hair">
        <color indexed="64"/>
      </bottom>
      <diagonal/>
    </border>
    <border>
      <left/>
      <right style="medium">
        <color indexed="8"/>
      </right>
      <top style="medium">
        <color indexed="64"/>
      </top>
      <bottom style="hair">
        <color indexed="64"/>
      </bottom>
      <diagonal/>
    </border>
    <border>
      <left/>
      <right style="medium">
        <color indexed="8"/>
      </right>
      <top/>
      <bottom style="hair">
        <color indexed="64"/>
      </bottom>
      <diagonal/>
    </border>
    <border>
      <left style="medium">
        <color indexed="8"/>
      </left>
      <right style="thin">
        <color indexed="64"/>
      </right>
      <top style="medium">
        <color indexed="64"/>
      </top>
      <bottom style="hair">
        <color indexed="64"/>
      </bottom>
      <diagonal/>
    </border>
    <border>
      <left style="thin">
        <color indexed="64"/>
      </left>
      <right style="thin">
        <color indexed="64"/>
      </right>
      <top/>
      <bottom style="medium">
        <color indexed="64"/>
      </bottom>
      <diagonal/>
    </border>
    <border>
      <left style="medium">
        <color indexed="8"/>
      </left>
      <right style="thin">
        <color indexed="64"/>
      </right>
      <top/>
      <bottom/>
      <diagonal/>
    </border>
    <border>
      <left style="medium">
        <color indexed="8"/>
      </left>
      <right style="thin">
        <color indexed="64"/>
      </right>
      <top style="hair">
        <color indexed="64"/>
      </top>
      <bottom style="hair">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14">
    <xf numFmtId="0" fontId="0" fillId="0" borderId="0" xfId="0"/>
    <xf numFmtId="164" fontId="0" fillId="0" borderId="0" xfId="0" applyNumberFormat="1"/>
    <xf numFmtId="0" fontId="4" fillId="2" borderId="9" xfId="0" applyFont="1" applyFill="1" applyBorder="1" applyAlignment="1">
      <alignment horizontal="center" vertical="center" wrapText="1"/>
    </xf>
    <xf numFmtId="0" fontId="3" fillId="0" borderId="10" xfId="0" applyFont="1" applyFill="1" applyBorder="1" applyAlignment="1" applyProtection="1">
      <alignment horizontal="center" vertical="center"/>
      <protection locked="0"/>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3" fillId="0" borderId="5" xfId="0" applyFont="1" applyFill="1" applyBorder="1" applyProtection="1">
      <protection locked="0"/>
    </xf>
    <xf numFmtId="164" fontId="3" fillId="0" borderId="5" xfId="0" applyNumberFormat="1" applyFont="1" applyFill="1" applyBorder="1" applyProtection="1">
      <protection locked="0"/>
    </xf>
    <xf numFmtId="0" fontId="3" fillId="0" borderId="6" xfId="0" applyFont="1" applyFill="1" applyBorder="1" applyProtection="1">
      <protection locked="0"/>
    </xf>
    <xf numFmtId="164" fontId="3" fillId="0" borderId="6" xfId="0" applyNumberFormat="1" applyFont="1" applyFill="1" applyBorder="1" applyProtection="1">
      <protection locked="0"/>
    </xf>
    <xf numFmtId="0" fontId="3" fillId="0" borderId="7" xfId="0" applyFont="1" applyFill="1" applyBorder="1" applyProtection="1">
      <protection locked="0"/>
    </xf>
    <xf numFmtId="0" fontId="6" fillId="3" borderId="0" xfId="0" applyFont="1" applyFill="1" applyBorder="1"/>
    <xf numFmtId="0" fontId="3" fillId="0" borderId="0" xfId="0" applyFont="1" applyFill="1" applyBorder="1"/>
    <xf numFmtId="0" fontId="3" fillId="0" borderId="0" xfId="0" applyFont="1" applyFill="1" applyBorder="1" applyAlignment="1">
      <alignment vertical="top" wrapText="1"/>
    </xf>
    <xf numFmtId="0" fontId="8" fillId="0" borderId="0" xfId="0" applyFont="1" applyFill="1" applyBorder="1"/>
    <xf numFmtId="0" fontId="3" fillId="0" borderId="18" xfId="0" applyFont="1" applyFill="1" applyBorder="1"/>
    <xf numFmtId="0" fontId="3" fillId="0" borderId="19" xfId="0" applyFont="1" applyFill="1" applyBorder="1"/>
    <xf numFmtId="0" fontId="3" fillId="0" borderId="20" xfId="0" applyFont="1" applyFill="1" applyBorder="1"/>
    <xf numFmtId="0" fontId="3" fillId="0" borderId="21" xfId="0" applyFont="1" applyFill="1" applyBorder="1"/>
    <xf numFmtId="0" fontId="3" fillId="0" borderId="6" xfId="0" applyFont="1" applyFill="1" applyBorder="1"/>
    <xf numFmtId="0" fontId="3" fillId="0" borderId="23" xfId="0" applyFont="1" applyFill="1" applyBorder="1"/>
    <xf numFmtId="0" fontId="3" fillId="0" borderId="24" xfId="0" applyFont="1" applyFill="1" applyBorder="1"/>
    <xf numFmtId="0" fontId="3" fillId="0" borderId="25" xfId="0" applyFont="1" applyFill="1" applyBorder="1"/>
    <xf numFmtId="14" fontId="0" fillId="0" borderId="0" xfId="0" applyNumberFormat="1"/>
    <xf numFmtId="0" fontId="0" fillId="0" borderId="0" xfId="0" applyFill="1"/>
    <xf numFmtId="0" fontId="1" fillId="0" borderId="3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0" fillId="0" borderId="0" xfId="0" applyBorder="1"/>
    <xf numFmtId="0" fontId="3" fillId="0" borderId="40" xfId="0" applyFont="1" applyFill="1" applyBorder="1"/>
    <xf numFmtId="165" fontId="1" fillId="5" borderId="16" xfId="0" applyNumberFormat="1" applyFont="1" applyFill="1" applyBorder="1" applyAlignment="1">
      <alignment horizontal="left" vertical="center" wrapText="1"/>
    </xf>
    <xf numFmtId="0" fontId="1" fillId="5" borderId="16" xfId="0" applyFont="1" applyFill="1" applyBorder="1" applyAlignment="1">
      <alignment horizontal="left" vertical="center" wrapText="1"/>
    </xf>
    <xf numFmtId="0" fontId="1" fillId="5" borderId="17" xfId="0" applyFont="1" applyFill="1" applyBorder="1" applyAlignment="1">
      <alignment horizontal="left" vertical="center" wrapText="1"/>
    </xf>
    <xf numFmtId="0" fontId="7" fillId="5" borderId="8" xfId="0" applyFont="1" applyFill="1" applyBorder="1"/>
    <xf numFmtId="0" fontId="7" fillId="5" borderId="4" xfId="0" applyFont="1" applyFill="1" applyBorder="1"/>
    <xf numFmtId="0" fontId="10" fillId="5" borderId="29" xfId="0" applyFont="1" applyFill="1" applyBorder="1"/>
    <xf numFmtId="0" fontId="10" fillId="5" borderId="19" xfId="0" applyFont="1" applyFill="1" applyBorder="1"/>
    <xf numFmtId="0" fontId="10" fillId="5" borderId="26" xfId="0" applyFont="1" applyFill="1" applyBorder="1"/>
    <xf numFmtId="0" fontId="10" fillId="5" borderId="25" xfId="0" applyFont="1" applyFill="1" applyBorder="1"/>
    <xf numFmtId="0" fontId="7" fillId="5" borderId="1" xfId="0" applyFont="1" applyFill="1" applyBorder="1"/>
    <xf numFmtId="0" fontId="10" fillId="5" borderId="35" xfId="0" applyFont="1" applyFill="1" applyBorder="1"/>
    <xf numFmtId="0" fontId="10" fillId="5" borderId="36" xfId="0" applyFont="1" applyFill="1" applyBorder="1"/>
    <xf numFmtId="0" fontId="3" fillId="0" borderId="42" xfId="0" applyFont="1" applyFill="1" applyBorder="1"/>
    <xf numFmtId="0" fontId="3" fillId="0" borderId="43" xfId="0" applyFont="1" applyFill="1" applyBorder="1"/>
    <xf numFmtId="0" fontId="3" fillId="0" borderId="44" xfId="0" applyFont="1" applyFill="1" applyBorder="1"/>
    <xf numFmtId="0" fontId="3" fillId="0" borderId="25" xfId="0" applyFont="1" applyFill="1" applyBorder="1" applyProtection="1">
      <protection locked="0"/>
    </xf>
    <xf numFmtId="164" fontId="3" fillId="0" borderId="25" xfId="0" applyNumberFormat="1" applyFont="1" applyFill="1" applyBorder="1" applyProtection="1">
      <protection locked="0"/>
    </xf>
    <xf numFmtId="49" fontId="3" fillId="0" borderId="5" xfId="0" applyNumberFormat="1" applyFont="1" applyFill="1" applyBorder="1" applyProtection="1">
      <protection locked="0"/>
    </xf>
    <xf numFmtId="49" fontId="3" fillId="0" borderId="46" xfId="0" applyNumberFormat="1" applyFont="1" applyFill="1" applyBorder="1" applyProtection="1">
      <protection locked="0"/>
    </xf>
    <xf numFmtId="49" fontId="3" fillId="0" borderId="6" xfId="0" applyNumberFormat="1" applyFont="1" applyFill="1" applyBorder="1" applyProtection="1">
      <protection locked="0"/>
    </xf>
    <xf numFmtId="49" fontId="3" fillId="0" borderId="22" xfId="0" applyNumberFormat="1" applyFont="1" applyFill="1" applyBorder="1" applyProtection="1">
      <protection locked="0"/>
    </xf>
    <xf numFmtId="49" fontId="3" fillId="0" borderId="6" xfId="0" applyNumberFormat="1" applyFont="1" applyFill="1" applyBorder="1" applyAlignment="1" applyProtection="1">
      <alignment wrapText="1"/>
      <protection locked="0"/>
    </xf>
    <xf numFmtId="49" fontId="3" fillId="0" borderId="22" xfId="0" applyNumberFormat="1" applyFont="1" applyFill="1" applyBorder="1" applyAlignment="1" applyProtection="1">
      <alignment wrapText="1"/>
      <protection locked="0"/>
    </xf>
    <xf numFmtId="49" fontId="3" fillId="0" borderId="7" xfId="0" applyNumberFormat="1" applyFont="1" applyFill="1" applyBorder="1" applyAlignment="1" applyProtection="1">
      <alignment wrapText="1"/>
      <protection locked="0"/>
    </xf>
    <xf numFmtId="49" fontId="3" fillId="0" borderId="45" xfId="0" applyNumberFormat="1" applyFont="1" applyFill="1" applyBorder="1" applyAlignment="1" applyProtection="1">
      <alignment wrapText="1"/>
      <protection locked="0"/>
    </xf>
    <xf numFmtId="49" fontId="3" fillId="0" borderId="25" xfId="0" applyNumberFormat="1" applyFont="1" applyFill="1" applyBorder="1" applyAlignment="1" applyProtection="1">
      <alignment wrapText="1"/>
      <protection locked="0"/>
    </xf>
    <xf numFmtId="49" fontId="3" fillId="0" borderId="28" xfId="0" applyNumberFormat="1" applyFont="1" applyFill="1" applyBorder="1" applyAlignment="1" applyProtection="1">
      <alignment wrapText="1"/>
      <protection locked="0"/>
    </xf>
    <xf numFmtId="1" fontId="12" fillId="0" borderId="41" xfId="0" applyNumberFormat="1" applyFont="1" applyFill="1" applyBorder="1" applyAlignment="1">
      <alignment horizontal="right" vertical="center" wrapText="1"/>
    </xf>
    <xf numFmtId="0" fontId="0" fillId="0" borderId="31" xfId="0" applyBorder="1" applyAlignment="1">
      <alignment horizontal="center"/>
    </xf>
    <xf numFmtId="0" fontId="2" fillId="0" borderId="31" xfId="1" applyFill="1" applyBorder="1" applyAlignment="1" applyProtection="1">
      <alignment vertical="top"/>
    </xf>
    <xf numFmtId="0" fontId="0" fillId="0" borderId="47" xfId="0" applyBorder="1"/>
    <xf numFmtId="0" fontId="14" fillId="5" borderId="16"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3" fillId="0" borderId="49" xfId="0" applyFont="1" applyFill="1" applyBorder="1"/>
    <xf numFmtId="0" fontId="1" fillId="5" borderId="50" xfId="0" applyFont="1" applyFill="1" applyBorder="1" applyAlignment="1">
      <alignment horizontal="left" vertical="center" wrapText="1"/>
    </xf>
    <xf numFmtId="0" fontId="7" fillId="4" borderId="30" xfId="0" applyFont="1" applyFill="1" applyBorder="1" applyAlignment="1"/>
    <xf numFmtId="0" fontId="7" fillId="4" borderId="37" xfId="0" applyFont="1" applyFill="1" applyBorder="1" applyAlignment="1"/>
    <xf numFmtId="0" fontId="7" fillId="4" borderId="33" xfId="0" applyFont="1" applyFill="1" applyBorder="1" applyAlignment="1"/>
    <xf numFmtId="0" fontId="7" fillId="5" borderId="51" xfId="0" applyFont="1" applyFill="1" applyBorder="1"/>
    <xf numFmtId="0" fontId="7" fillId="5" borderId="52" xfId="0" applyFont="1" applyFill="1" applyBorder="1"/>
    <xf numFmtId="0" fontId="10" fillId="5" borderId="53" xfId="0" applyFont="1" applyFill="1" applyBorder="1"/>
    <xf numFmtId="0" fontId="10" fillId="5" borderId="28" xfId="0" applyFont="1" applyFill="1" applyBorder="1"/>
    <xf numFmtId="1" fontId="16" fillId="0" borderId="41" xfId="0" applyNumberFormat="1" applyFont="1" applyFill="1" applyBorder="1" applyAlignment="1">
      <alignment horizontal="right" vertical="center" wrapText="1"/>
    </xf>
    <xf numFmtId="1" fontId="16" fillId="5" borderId="56" xfId="0" applyNumberFormat="1" applyFont="1" applyFill="1" applyBorder="1" applyAlignment="1">
      <alignment horizontal="right" vertical="center" wrapText="1"/>
    </xf>
    <xf numFmtId="1" fontId="16" fillId="5" borderId="57" xfId="0" applyNumberFormat="1" applyFont="1" applyFill="1" applyBorder="1" applyAlignment="1">
      <alignment horizontal="right" vertical="center" wrapText="1"/>
    </xf>
    <xf numFmtId="1" fontId="12" fillId="5" borderId="55" xfId="0" applyNumberFormat="1" applyFont="1" applyFill="1" applyBorder="1" applyAlignment="1">
      <alignment horizontal="right" vertical="center" wrapText="1"/>
    </xf>
    <xf numFmtId="1" fontId="12" fillId="5" borderId="58" xfId="0" applyNumberFormat="1" applyFont="1" applyFill="1" applyBorder="1" applyAlignment="1">
      <alignment horizontal="right" vertical="center" wrapText="1"/>
    </xf>
    <xf numFmtId="1" fontId="16" fillId="5" borderId="59" xfId="0" applyNumberFormat="1" applyFont="1" applyFill="1" applyBorder="1" applyAlignment="1">
      <alignment horizontal="right" vertical="center" wrapText="1"/>
    </xf>
    <xf numFmtId="1" fontId="16" fillId="5" borderId="54" xfId="0" applyNumberFormat="1" applyFont="1" applyFill="1" applyBorder="1" applyAlignment="1">
      <alignment horizontal="right" vertical="center" wrapText="1"/>
    </xf>
    <xf numFmtId="1" fontId="12" fillId="5" borderId="19" xfId="0" applyNumberFormat="1" applyFont="1" applyFill="1" applyBorder="1" applyAlignment="1">
      <alignment horizontal="right" vertical="center" wrapText="1"/>
    </xf>
    <xf numFmtId="1" fontId="16" fillId="5" borderId="20" xfId="0" applyNumberFormat="1" applyFont="1" applyFill="1" applyBorder="1" applyAlignment="1">
      <alignment horizontal="right" vertical="center" wrapText="1"/>
    </xf>
    <xf numFmtId="1" fontId="16" fillId="5" borderId="27" xfId="0" applyNumberFormat="1" applyFont="1" applyFill="1" applyBorder="1" applyAlignment="1">
      <alignment horizontal="right" vertical="center" wrapText="1"/>
    </xf>
    <xf numFmtId="1" fontId="16" fillId="5" borderId="25" xfId="0" applyNumberFormat="1" applyFont="1" applyFill="1" applyBorder="1" applyAlignment="1">
      <alignment horizontal="right" vertical="center" wrapText="1"/>
    </xf>
    <xf numFmtId="1" fontId="16" fillId="5" borderId="61" xfId="0" applyNumberFormat="1" applyFont="1" applyFill="1" applyBorder="1" applyAlignment="1">
      <alignment horizontal="right" vertical="center" wrapText="1"/>
    </xf>
    <xf numFmtId="165" fontId="17" fillId="5" borderId="62" xfId="0" applyNumberFormat="1" applyFont="1" applyFill="1" applyBorder="1" applyAlignment="1">
      <alignment horizontal="left" vertical="center" wrapText="1"/>
    </xf>
    <xf numFmtId="165" fontId="11" fillId="5" borderId="60" xfId="0" applyNumberFormat="1" applyFont="1" applyFill="1" applyBorder="1" applyAlignment="1">
      <alignment horizontal="left" vertical="center" wrapText="1"/>
    </xf>
    <xf numFmtId="165" fontId="17" fillId="5" borderId="63" xfId="0" applyNumberFormat="1" applyFont="1" applyFill="1" applyBorder="1" applyAlignment="1">
      <alignment horizontal="left" vertical="center" wrapText="1"/>
    </xf>
    <xf numFmtId="1" fontId="15" fillId="0" borderId="31" xfId="0" applyNumberFormat="1" applyFont="1" applyBorder="1"/>
    <xf numFmtId="1" fontId="15" fillId="0" borderId="0" xfId="0" applyNumberFormat="1" applyFont="1" applyBorder="1"/>
    <xf numFmtId="0" fontId="5" fillId="0" borderId="0" xfId="1" applyFont="1" applyFill="1" applyBorder="1" applyAlignment="1" applyProtection="1">
      <alignment horizontal="left" vertical="top" wrapText="1"/>
    </xf>
    <xf numFmtId="0" fontId="0" fillId="0" borderId="2" xfId="0" applyBorder="1" applyProtection="1">
      <protection locked="0"/>
    </xf>
    <xf numFmtId="164" fontId="3" fillId="0" borderId="0" xfId="0" applyNumberFormat="1" applyFont="1" applyFill="1" applyBorder="1"/>
    <xf numFmtId="49" fontId="3" fillId="0" borderId="5" xfId="0" applyNumberFormat="1" applyFont="1" applyFill="1" applyBorder="1" applyAlignment="1" applyProtection="1">
      <alignment wrapText="1"/>
      <protection locked="0"/>
    </xf>
    <xf numFmtId="0" fontId="2" fillId="0" borderId="31" xfId="1" applyFill="1" applyBorder="1" applyAlignment="1" applyProtection="1">
      <alignment horizontal="left" vertical="top"/>
    </xf>
    <xf numFmtId="0" fontId="7" fillId="4" borderId="30" xfId="0" applyFont="1" applyFill="1" applyBorder="1" applyAlignment="1">
      <alignment horizontal="center"/>
    </xf>
    <xf numFmtId="0" fontId="7" fillId="4" borderId="31" xfId="0" applyFont="1" applyFill="1" applyBorder="1" applyAlignment="1">
      <alignment horizontal="center"/>
    </xf>
    <xf numFmtId="0" fontId="7" fillId="4" borderId="32" xfId="0" applyFont="1" applyFill="1" applyBorder="1" applyAlignment="1">
      <alignment horizontal="center"/>
    </xf>
    <xf numFmtId="0" fontId="7" fillId="4" borderId="37" xfId="0" applyFont="1" applyFill="1" applyBorder="1" applyAlignment="1">
      <alignment horizontal="center"/>
    </xf>
    <xf numFmtId="0" fontId="7" fillId="4" borderId="0" xfId="0" applyFont="1" applyFill="1" applyBorder="1" applyAlignment="1">
      <alignment horizontal="center"/>
    </xf>
    <xf numFmtId="0" fontId="7" fillId="4" borderId="38" xfId="0" applyFont="1" applyFill="1" applyBorder="1" applyAlignment="1">
      <alignment horizontal="center"/>
    </xf>
    <xf numFmtId="0" fontId="7" fillId="4" borderId="33" xfId="0" applyFont="1" applyFill="1" applyBorder="1" applyAlignment="1">
      <alignment horizontal="center"/>
    </xf>
    <xf numFmtId="0" fontId="7" fillId="4" borderId="27" xfId="0" applyFont="1" applyFill="1" applyBorder="1" applyAlignment="1">
      <alignment horizontal="center"/>
    </xf>
    <xf numFmtId="0" fontId="7" fillId="4" borderId="34" xfId="0" applyFont="1" applyFill="1" applyBorder="1" applyAlignment="1">
      <alignment horizontal="center"/>
    </xf>
    <xf numFmtId="0" fontId="0" fillId="0" borderId="0" xfId="0" applyAlignment="1"/>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164" fontId="3" fillId="0" borderId="1" xfId="0" applyNumberFormat="1" applyFont="1" applyFill="1" applyBorder="1" applyAlignment="1" applyProtection="1">
      <alignment horizontal="center" vertical="center"/>
      <protection locked="0"/>
    </xf>
    <xf numFmtId="164" fontId="3" fillId="0" borderId="2" xfId="0" applyNumberFormat="1" applyFont="1" applyFill="1" applyBorder="1" applyAlignment="1" applyProtection="1">
      <alignment horizontal="center" vertical="center"/>
      <protection locked="0"/>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 fontId="11" fillId="4" borderId="31" xfId="0" applyNumberFormat="1" applyFont="1" applyFill="1" applyBorder="1" applyAlignment="1">
      <alignment horizontal="center" vertical="center" wrapText="1"/>
    </xf>
    <xf numFmtId="1" fontId="11" fillId="4" borderId="0" xfId="0" applyNumberFormat="1" applyFont="1" applyFill="1" applyBorder="1" applyAlignment="1">
      <alignment horizontal="center" vertical="center" wrapText="1"/>
    </xf>
    <xf numFmtId="1" fontId="11" fillId="4" borderId="27" xfId="0" applyNumberFormat="1" applyFont="1" applyFill="1" applyBorder="1" applyAlignment="1">
      <alignment horizontal="center" vertical="center" wrapText="1"/>
    </xf>
  </cellXfs>
  <cellStyles count="2">
    <cellStyle name="Hyperlänk" xfId="1" builtinId="8"/>
    <cellStyle name="Normal" xfId="0" builtinId="0"/>
  </cellStyles>
  <dxfs count="0"/>
  <tableStyles count="0" defaultTableStyle="TableStyleMedium2"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257175</xdr:colOff>
      <xdr:row>0</xdr:row>
      <xdr:rowOff>66674</xdr:rowOff>
    </xdr:from>
    <xdr:to>
      <xdr:col>13</xdr:col>
      <xdr:colOff>142875</xdr:colOff>
      <xdr:row>51</xdr:row>
      <xdr:rowOff>180975</xdr:rowOff>
    </xdr:to>
    <xdr:sp macro="" textlink="">
      <xdr:nvSpPr>
        <xdr:cNvPr id="2" name="textruta 1">
          <a:extLst>
            <a:ext uri="{FF2B5EF4-FFF2-40B4-BE49-F238E27FC236}">
              <a16:creationId xmlns:a16="http://schemas.microsoft.com/office/drawing/2014/main" id="{D1205B9E-E9F6-4BF1-9052-E17BED28CF22}"/>
            </a:ext>
          </a:extLst>
        </xdr:cNvPr>
        <xdr:cNvSpPr txBox="1"/>
      </xdr:nvSpPr>
      <xdr:spPr>
        <a:xfrm>
          <a:off x="257175" y="66674"/>
          <a:ext cx="7810500" cy="9829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Deltagar- och Indikatorrapporteringen </a:t>
          </a:r>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Projektet ska registrera deltagarna för att säkerställa att programmet når det uppsatta målet för antalet deltagare och att de i sin tur får ökad kunskap inom de aktuella områdena. Projekten ska rapportera det totala antalet deltagare till Svenska ESF-rådet, som i sin tur sammanställer dem för Europeiska kommissionen. Projekten får troligen fler besökare än det ESF-rådet avser med deltagare. I undantagsfall kan en deltagare välja att inte bli registrerad om denne absolut inte vill, men deltagaren kommer ändå kunna delta.</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När en deltagare för första gången medverkar i en aktivitet skrivs personen in i projektet och registreras med basuppgifter (namn, kön, åldersgrupp, utrikesfödd och hemlöshet). Alternativt görs det vid ett senare tillfälle om det av olika skäl, t.ex. bristande förtroende, inte går tidigare. Registrera en deltagare bara en gång. Använd blanketten </a:t>
          </a:r>
          <a:r>
            <a:rPr lang="sv-SE" sz="1100" u="sng">
              <a:solidFill>
                <a:schemeClr val="dk1"/>
              </a:solidFill>
              <a:effectLst/>
              <a:latin typeface="+mn-lt"/>
              <a:ea typeface="+mn-ea"/>
              <a:cs typeface="+mn-cs"/>
              <a:hlinkClick xmlns:r="http://schemas.openxmlformats.org/officeDocument/2006/relationships" r:id=""/>
            </a:rPr>
            <a:t>”Deltagarredovisning och underlag för indikatorrapportering”</a:t>
          </a:r>
          <a:r>
            <a:rPr lang="sv-SE" sz="1100">
              <a:solidFill>
                <a:schemeClr val="dk1"/>
              </a:solidFill>
              <a:effectLst/>
              <a:latin typeface="+mn-lt"/>
              <a:ea typeface="+mn-ea"/>
              <a:cs typeface="+mn-cs"/>
            </a:rPr>
            <a:t>. När en ny deltagare skrivs in i projektet lägger ni till personen i deltagarlistan. Ni använder samma blankett under hela projekttiden. Basuppgifterna förs automatiskt över till blanketten ”Sammanställning” som finns i samma Excellfil på en annan flik.</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Därefter registreras deltagarnas aktiviteter. Varje gång en deltagare är med i en projektaktivitet ska ni ange aktuellt datum. Ni fyller sedan på med nya datum i samband med nya aktiviteter. En deltagares alla datum i projektet är då samlade i ett fält.</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Efter varje insatstillfälle ska ni stämma av med deltagaren om denne tycker sig ha fått det stöd insatsen syftade till eller inte. Det finns två kolumner för detta. Ni väljer en av de två alternativt båda om aktiviteten riktar sig till båda områdena. 1) Deltagaren uppger sig ha fått stöd eller hjälp t.ex. information, tolkning, vägbeskrivning etc. respektive 2) Deltagaren uppger sig ha fått förbättrade förutsättningar till att sköta hälsa och hygien. Om deltagaren vid minst ett tillfälle uppger sig ha fått stöd eller hjälp/förbättrade förutsättningar ska det markeras med ett ”Ja”.</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Detta görs oavsett om deltagaren varit med i samma typ av insats vid flera tillfällen och ibland även uppgett sig </a:t>
          </a:r>
          <a:r>
            <a:rPr lang="sv-SE" sz="1100" i="1">
              <a:solidFill>
                <a:schemeClr val="dk1"/>
              </a:solidFill>
              <a:effectLst/>
              <a:latin typeface="+mn-lt"/>
              <a:ea typeface="+mn-ea"/>
              <a:cs typeface="+mn-cs"/>
            </a:rPr>
            <a:t>inte</a:t>
          </a:r>
          <a:r>
            <a:rPr lang="sv-SE" sz="1100">
              <a:solidFill>
                <a:schemeClr val="dk1"/>
              </a:solidFill>
              <a:effectLst/>
              <a:latin typeface="+mn-lt"/>
              <a:ea typeface="+mn-ea"/>
              <a:cs typeface="+mn-cs"/>
            </a:rPr>
            <a:t> ha fått stöd. Skälet är att det kan behövas flera tillfällen för att kunna nå ut med relevant stöd. Om deltagaren inte vid något tillfälle uppgett sig ha fått stöd eller hjälp/förbättrade förutsättningar ska ”Nej” markeras. Alternativet ”Inte aktuellt” markeras t.ex. om insatsen inte gällt det aktuella området.</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För att säkerställa spårbarheten om aktuellt deltagande ska projektet dokumentera namnen på de som deltog. ESF-rådet rekommenderar mallen </a:t>
          </a:r>
          <a:r>
            <a:rPr lang="sv-SE" sz="1100" u="sng">
              <a:solidFill>
                <a:schemeClr val="dk1"/>
              </a:solidFill>
              <a:effectLst/>
              <a:latin typeface="+mn-lt"/>
              <a:ea typeface="+mn-ea"/>
              <a:cs typeface="+mn-cs"/>
              <a:hlinkClick xmlns:r="http://schemas.openxmlformats.org/officeDocument/2006/relationships" r:id=""/>
            </a:rPr>
            <a:t>"Aktivitetsredovisning deltagare"</a:t>
          </a:r>
          <a:r>
            <a:rPr lang="sv-SE" sz="1100" u="sng">
              <a:solidFill>
                <a:schemeClr val="dk1"/>
              </a:solidFill>
              <a:effectLst/>
              <a:latin typeface="+mn-lt"/>
              <a:ea typeface="+mn-ea"/>
              <a:cs typeface="+mn-cs"/>
            </a:rPr>
            <a:t> </a:t>
          </a:r>
          <a:r>
            <a:rPr lang="sv-SE" sz="1100">
              <a:solidFill>
                <a:schemeClr val="dk1"/>
              </a:solidFill>
              <a:effectLst/>
              <a:latin typeface="+mn-lt"/>
              <a:ea typeface="+mn-ea"/>
              <a:cs typeface="+mn-cs"/>
            </a:rPr>
            <a:t> för detta men vi godkänner även liknande blanketter med motsvarande innehåll. Aktivitetsredovisningen skrivs under av deltagarna och aktivitetsledaren. För deltagare som inte kan skriva sin egen namnteckning godkänns ett kryss eller motsvarande. Det finns också möjlighet för deltagaren att fylla i om denne tycker sig ha fått det stöd insatsen syftade till eller inte. Det symboliseras med ett glatt eller ledset ansikte.</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Blanketterna ”Deltagarredovisning och underlag för indikatorredovisning” och ”Aktivitetsredovisning deltagare” ska sparas hos projektägaren och kunna visas upp på begäras av Svenska ESF-rådet eller annan myndighet med uppdrag att kontrollera fonden. De ska alltså inte skickas till Svenska ESF-rådet.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Däremot är blanketten ”Sammanställning” obligatorisk bilaga till Ansökan om utbetalning och ska skickas med post till Svenska ESF-rådet för att utbetalning ska kunna göras.</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Har projektet inte haft deltagare under aktuell månad ska sammanställningen ändå finnas med. Men med uppgiften att de haft noll deltagare.</a:t>
          </a:r>
          <a:endParaRPr lang="sv-SE" sz="1100" baseline="0"/>
        </a:p>
        <a:p>
          <a:endParaRPr lang="sv-SE" sz="1100" baseline="0"/>
        </a:p>
        <a:p>
          <a:r>
            <a:rPr lang="sv-SE" sz="1100" b="1"/>
            <a:t>Migration från tidigare version av deltagarförteckningen</a:t>
          </a:r>
        </a:p>
        <a:p>
          <a:endParaRPr lang="sv-SE" sz="1100"/>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För</a:t>
          </a:r>
          <a:r>
            <a:rPr lang="sv-SE" sz="1100" baseline="0">
              <a:solidFill>
                <a:schemeClr val="dk1"/>
              </a:solidFill>
              <a:effectLst/>
              <a:latin typeface="+mn-lt"/>
              <a:ea typeface="+mn-ea"/>
              <a:cs typeface="+mn-cs"/>
            </a:rPr>
            <a:t> att kopiera in data från tidigare version av Delagarförteckning, se till att det finns tillräckligt med tomma rader, markera en ruta i kolumn A, högerklicka, välja "Klistra in special", därefter "Värden". Slutligen behöver kolumn K ändras till datumen då deltagaren medverat och alla "x" i kolumn L och M måste ändras till "Ja" för att summeringen ska fungera.</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Deltagarna behöver inte läggas in i kronologisk ordning utifrån inskrivningsdatum, sammanställningen fungerar ändå. Därmed är det enkelt att kopiera in delprojektetens deltagarförteckningar i en samlad förteckning.</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baseline="0">
              <a:solidFill>
                <a:schemeClr val="dk1"/>
              </a:solidFill>
              <a:effectLst/>
              <a:latin typeface="+mn-lt"/>
              <a:ea typeface="+mn-ea"/>
              <a:cs typeface="+mn-cs"/>
            </a:rPr>
            <a:t>Övrigt</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0" baseline="0">
              <a:solidFill>
                <a:schemeClr val="dk1"/>
              </a:solidFill>
              <a:effectLst/>
              <a:latin typeface="+mn-lt"/>
              <a:ea typeface="+mn-ea"/>
              <a:cs typeface="+mn-cs"/>
            </a:rPr>
            <a:t>Om inskrivningsdatum är detsamma som dagens datum, skrivs det enklast genom att samtidigt hållla nere Shift+Ctrl+kommatecken.</a:t>
          </a:r>
          <a:endParaRPr lang="sv-SE" b="0">
            <a:effectLst/>
          </a:endParaRPr>
        </a:p>
        <a:p>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495300</xdr:colOff>
      <xdr:row>0</xdr:row>
      <xdr:rowOff>142875</xdr:rowOff>
    </xdr:from>
    <xdr:to>
      <xdr:col>5</xdr:col>
      <xdr:colOff>38100</xdr:colOff>
      <xdr:row>0</xdr:row>
      <xdr:rowOff>800100</xdr:rowOff>
    </xdr:to>
    <xdr:pic>
      <xdr:nvPicPr>
        <xdr:cNvPr id="38" name="Bild 1" descr="C:\Users\cedin\Desktop\_Verksamhet\Fead\EU-flagga\EU-flagga-Fead-cmyk.png">
          <a:extLst>
            <a:ext uri="{FF2B5EF4-FFF2-40B4-BE49-F238E27FC236}">
              <a16:creationId xmlns:a16="http://schemas.microsoft.com/office/drawing/2014/main" id="{D4042599-0AD8-483B-A079-7CB61E0A20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6850" y="14287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323850</xdr:colOff>
      <xdr:row>0</xdr:row>
      <xdr:rowOff>238125</xdr:rowOff>
    </xdr:from>
    <xdr:to>
      <xdr:col>11</xdr:col>
      <xdr:colOff>781050</xdr:colOff>
      <xdr:row>0</xdr:row>
      <xdr:rowOff>676275</xdr:rowOff>
    </xdr:to>
    <xdr:pic>
      <xdr:nvPicPr>
        <xdr:cNvPr id="39" name="Picture 2" descr="Fead-ökar">
          <a:extLst>
            <a:ext uri="{FF2B5EF4-FFF2-40B4-BE49-F238E27FC236}">
              <a16:creationId xmlns:a16="http://schemas.microsoft.com/office/drawing/2014/main" id="{F9DBF338-F81A-403A-BDF6-CBBE133C99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91075" y="238125"/>
          <a:ext cx="3924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38100</xdr:colOff>
      <xdr:row>0</xdr:row>
      <xdr:rowOff>28574</xdr:rowOff>
    </xdr:from>
    <xdr:to>
      <xdr:col>16</xdr:col>
      <xdr:colOff>85725</xdr:colOff>
      <xdr:row>2</xdr:row>
      <xdr:rowOff>904875</xdr:rowOff>
    </xdr:to>
    <xdr:sp macro="" textlink="">
      <xdr:nvSpPr>
        <xdr:cNvPr id="4" name="textruta 3">
          <a:extLst>
            <a:ext uri="{FF2B5EF4-FFF2-40B4-BE49-F238E27FC236}">
              <a16:creationId xmlns:a16="http://schemas.microsoft.com/office/drawing/2014/main" id="{E60EE720-F7E0-4145-9132-24CB0215CD31}"/>
            </a:ext>
          </a:extLst>
        </xdr:cNvPr>
        <xdr:cNvSpPr txBox="1"/>
      </xdr:nvSpPr>
      <xdr:spPr>
        <a:xfrm>
          <a:off x="10925175" y="28574"/>
          <a:ext cx="4505325" cy="2181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2000"/>
            </a:lnSpc>
          </a:pPr>
          <a:r>
            <a:rPr lang="sv-SE" sz="1800">
              <a:latin typeface="Arial" pitchFamily="34" charset="0"/>
              <a:cs typeface="Arial" pitchFamily="34" charset="0"/>
            </a:rPr>
            <a:t>Instruktioner:</a:t>
          </a:r>
        </a:p>
        <a:p>
          <a:pPr algn="l">
            <a:lnSpc>
              <a:spcPts val="1200"/>
            </a:lnSpc>
          </a:pPr>
          <a:r>
            <a:rPr lang="sv-SE" sz="1000" b="0" i="0" u="none" strike="noStrike">
              <a:solidFill>
                <a:schemeClr val="dk1"/>
              </a:solidFill>
              <a:latin typeface="Arial" pitchFamily="34" charset="0"/>
              <a:ea typeface="+mn-ea"/>
              <a:cs typeface="Arial" pitchFamily="34" charset="0"/>
            </a:rPr>
            <a:t>Kolumnera</a:t>
          </a:r>
          <a:r>
            <a:rPr lang="sv-SE" sz="1000" b="0" i="0" u="none" strike="noStrike" baseline="0">
              <a:solidFill>
                <a:schemeClr val="dk1"/>
              </a:solidFill>
              <a:latin typeface="Arial" pitchFamily="34" charset="0"/>
              <a:ea typeface="+mn-ea"/>
              <a:cs typeface="Arial" pitchFamily="34" charset="0"/>
            </a:rPr>
            <a:t> D t.o.m. J </a:t>
          </a:r>
          <a:r>
            <a:rPr lang="sv-SE" sz="1000" b="0" i="0" u="none" strike="noStrike">
              <a:solidFill>
                <a:schemeClr val="dk1"/>
              </a:solidFill>
              <a:latin typeface="Arial" pitchFamily="34" charset="0"/>
              <a:ea typeface="+mn-ea"/>
              <a:cs typeface="Arial" pitchFamily="34" charset="0"/>
            </a:rPr>
            <a:t>fylls i </a:t>
          </a:r>
          <a:r>
            <a:rPr lang="sv-SE" sz="1000" b="0" i="0" u="none" strike="noStrike" baseline="0">
              <a:solidFill>
                <a:schemeClr val="dk1"/>
              </a:solidFill>
              <a:latin typeface="Arial" pitchFamily="34" charset="0"/>
              <a:ea typeface="+mn-ea"/>
              <a:cs typeface="Arial" pitchFamily="34" charset="0"/>
            </a:rPr>
            <a:t>med</a:t>
          </a:r>
          <a:r>
            <a:rPr lang="sv-SE" sz="1000" b="0" i="0" u="none" strike="noStrike">
              <a:solidFill>
                <a:schemeClr val="dk1"/>
              </a:solidFill>
              <a:latin typeface="Arial" pitchFamily="34" charset="0"/>
              <a:ea typeface="+mn-ea"/>
              <a:cs typeface="Arial" pitchFamily="34" charset="0"/>
            </a:rPr>
            <a:t> "x" för att summeringen ska fungera.</a:t>
          </a:r>
          <a:endParaRPr lang="sv-SE" sz="1000" b="0">
            <a:latin typeface="Arial" pitchFamily="34" charset="0"/>
            <a:cs typeface="Arial" pitchFamily="34" charset="0"/>
          </a:endParaRPr>
        </a:p>
        <a:p>
          <a:pPr algn="l"/>
          <a:endParaRPr lang="sv-SE" sz="1000" b="0">
            <a:latin typeface="Arial" pitchFamily="34" charset="0"/>
            <a:cs typeface="Arial" pitchFamily="34" charset="0"/>
          </a:endParaRPr>
        </a:p>
        <a:p>
          <a:pPr algn="l"/>
          <a:r>
            <a:rPr lang="sv-SE" sz="1000" b="0">
              <a:latin typeface="Arial" pitchFamily="34" charset="0"/>
              <a:cs typeface="Arial" pitchFamily="34" charset="0"/>
            </a:rPr>
            <a:t>För att lägga</a:t>
          </a:r>
          <a:r>
            <a:rPr lang="sv-SE" sz="1000" b="0" baseline="0">
              <a:latin typeface="Arial" pitchFamily="34" charset="0"/>
              <a:cs typeface="Arial" pitchFamily="34" charset="0"/>
            </a:rPr>
            <a:t> till nya, tomma rader, höger-klicka på "24" i kolumnen längst till vänster och välja "infoga".</a:t>
          </a:r>
        </a:p>
        <a:p>
          <a:pPr algn="l"/>
          <a:endParaRPr lang="sv-SE" sz="1000" b="0" baseline="0">
            <a:latin typeface="Arial" pitchFamily="34" charset="0"/>
            <a:cs typeface="Arial" pitchFamily="34" charset="0"/>
          </a:endParaRPr>
        </a:p>
        <a:p>
          <a:pPr algn="l"/>
          <a:r>
            <a:rPr lang="sv-SE" sz="1000" b="0" baseline="0">
              <a:latin typeface="Arial" pitchFamily="34" charset="0"/>
              <a:cs typeface="Arial" pitchFamily="34" charset="0"/>
            </a:rPr>
            <a:t>För att kopiera in data från delprojektens rapporter, sätt markören i kolumn A, högerklicka, välj "Klistra in special", välj, "Värden".</a:t>
          </a:r>
        </a:p>
        <a:p>
          <a:pPr algn="l"/>
          <a:endParaRPr lang="sv-SE" sz="1000" b="0" baseline="0">
            <a:latin typeface="Arial" pitchFamily="34" charset="0"/>
            <a:cs typeface="Arial" pitchFamily="34" charset="0"/>
          </a:endParaRPr>
        </a:p>
        <a:p>
          <a:pPr algn="l"/>
          <a:r>
            <a:rPr lang="sv-SE" sz="1000" b="0" baseline="0">
              <a:latin typeface="Arial" pitchFamily="34" charset="0"/>
              <a:cs typeface="Arial" pitchFamily="34" charset="0"/>
            </a:rPr>
            <a:t>I kolumnen "Datum då personen deltagit i instats" skrivs datum in varje gång personen medverkar i en aktivitetet.  </a:t>
          </a:r>
        </a:p>
        <a:p>
          <a:pPr algn="l">
            <a:lnSpc>
              <a:spcPts val="1200"/>
            </a:lnSpc>
          </a:pPr>
          <a:endParaRPr lang="sv-SE" sz="1100" b="1" baseline="0">
            <a:latin typeface="Arial" pitchFamily="34" charset="0"/>
            <a:cs typeface="Arial" pitchFamily="34" charset="0"/>
          </a:endParaRPr>
        </a:p>
        <a:p>
          <a:pPr algn="l">
            <a:lnSpc>
              <a:spcPts val="1200"/>
            </a:lnSpc>
          </a:pPr>
          <a:r>
            <a:rPr lang="sv-SE" sz="1000" b="0" baseline="0">
              <a:latin typeface="Arial" pitchFamily="34" charset="0"/>
              <a:cs typeface="Arial" pitchFamily="34" charset="0"/>
            </a:rPr>
            <a:t>Se fliken Manual för mer instruktioner och hjälp.</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akan.olsson@esf.se?subject=Fead:%20Ang&#229;ende%20dokumentet%20%22underlag%20till%20indikatorrapportering%22"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GridLines="0" workbookViewId="0">
      <selection activeCell="Q9" sqref="Q9"/>
    </sheetView>
  </sheetViews>
  <sheetFormatPr defaultRowHeight="15" x14ac:dyDescent="0.25"/>
  <sheetData/>
  <sheetProtection algorithmName="SHA-512" hashValue="uJU3uUK/yJfniI2gvqYrIIcYvayT/AkU8ZHEkd78/cjXhq/Ske/gVWsOltX37vX18npnx7g3Y7FMu9WMZu3YqQ==" saltValue="jkbK1oB2WSPds6DfWzAi1w==" spinCount="100000" sheet="1" objects="1" scenarios="1"/>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9"/>
  <sheetViews>
    <sheetView showGridLines="0" tabSelected="1" zoomScaleNormal="100" zoomScaleSheetLayoutView="100" workbookViewId="0">
      <pane ySplit="3" topLeftCell="A4" activePane="bottomLeft" state="frozen"/>
      <selection pane="bottomLeft" activeCell="A29" sqref="A29"/>
    </sheetView>
  </sheetViews>
  <sheetFormatPr defaultRowHeight="15" x14ac:dyDescent="0.25"/>
  <cols>
    <col min="1" max="1" width="16.28515625" bestFit="1" customWidth="1"/>
    <col min="2" max="2" width="16.7109375" customWidth="1"/>
    <col min="3" max="3" width="12.7109375" customWidth="1"/>
    <col min="4" max="4" width="7.28515625" customWidth="1"/>
    <col min="5" max="6" width="7.85546875" customWidth="1"/>
    <col min="7" max="7" width="9" customWidth="1"/>
    <col min="8" max="8" width="7.42578125" customWidth="1"/>
    <col min="9" max="9" width="8.140625" customWidth="1"/>
    <col min="10" max="10" width="8.42578125" customWidth="1"/>
    <col min="11" max="11" width="19" customWidth="1"/>
    <col min="12" max="12" width="21" customWidth="1"/>
    <col min="13" max="13" width="21.5703125" customWidth="1"/>
    <col min="14" max="14" width="31.7109375" customWidth="1"/>
    <col min="15" max="15" width="13.42578125" customWidth="1"/>
    <col min="16" max="16" width="21.7109375" customWidth="1"/>
    <col min="17" max="17" width="3.42578125" customWidth="1"/>
  </cols>
  <sheetData>
    <row r="1" spans="1:18" ht="75.75" customHeight="1" thickBot="1" x14ac:dyDescent="0.3">
      <c r="A1" s="104"/>
      <c r="B1" s="104"/>
      <c r="C1" s="104"/>
      <c r="D1" s="104"/>
      <c r="E1" s="104"/>
      <c r="F1" s="104"/>
      <c r="G1" s="104"/>
      <c r="H1" s="104"/>
      <c r="I1" s="104"/>
      <c r="J1" s="104"/>
      <c r="K1" s="104"/>
      <c r="L1" s="104"/>
      <c r="M1" s="104"/>
      <c r="N1" s="104"/>
      <c r="O1" s="104"/>
      <c r="P1" s="14"/>
      <c r="Q1" s="14"/>
      <c r="R1" s="14"/>
    </row>
    <row r="2" spans="1:18" ht="27" customHeight="1" thickBot="1" x14ac:dyDescent="0.3">
      <c r="A2" s="2" t="s">
        <v>0</v>
      </c>
      <c r="B2" s="3" t="s">
        <v>1</v>
      </c>
      <c r="C2" s="105" t="s">
        <v>2</v>
      </c>
      <c r="D2" s="106"/>
      <c r="E2" s="107"/>
      <c r="F2" s="108"/>
      <c r="G2" s="109" t="s">
        <v>3</v>
      </c>
      <c r="H2" s="110"/>
      <c r="I2" s="107"/>
      <c r="J2" s="108"/>
      <c r="K2" s="63" t="s">
        <v>29</v>
      </c>
      <c r="L2" s="91"/>
      <c r="M2" s="61"/>
      <c r="N2" s="29"/>
      <c r="O2" s="90"/>
      <c r="P2" s="29"/>
      <c r="Q2" s="14"/>
      <c r="R2" s="14"/>
    </row>
    <row r="3" spans="1:18" ht="72" customHeight="1" x14ac:dyDescent="0.25">
      <c r="A3" s="4" t="s">
        <v>4</v>
      </c>
      <c r="B3" s="5" t="s">
        <v>5</v>
      </c>
      <c r="C3" s="6" t="s">
        <v>6</v>
      </c>
      <c r="D3" s="7" t="s">
        <v>7</v>
      </c>
      <c r="E3" s="5" t="s">
        <v>8</v>
      </c>
      <c r="F3" s="7" t="s">
        <v>9</v>
      </c>
      <c r="G3" s="7" t="s">
        <v>10</v>
      </c>
      <c r="H3" s="7" t="s">
        <v>26</v>
      </c>
      <c r="I3" s="7" t="s">
        <v>11</v>
      </c>
      <c r="J3" s="7" t="s">
        <v>12</v>
      </c>
      <c r="K3" s="7" t="s">
        <v>27</v>
      </c>
      <c r="L3" s="7" t="s">
        <v>32</v>
      </c>
      <c r="M3" s="7" t="s">
        <v>33</v>
      </c>
      <c r="N3" s="15"/>
      <c r="O3" s="15"/>
      <c r="P3" s="15"/>
    </row>
    <row r="4" spans="1:18" x14ac:dyDescent="0.25">
      <c r="A4" s="8"/>
      <c r="B4" s="8"/>
      <c r="C4" s="9"/>
      <c r="D4" s="8"/>
      <c r="E4" s="8"/>
      <c r="F4" s="8"/>
      <c r="G4" s="8"/>
      <c r="H4" s="8"/>
      <c r="I4" s="8"/>
      <c r="J4" s="8"/>
      <c r="K4" s="93"/>
      <c r="L4" s="48"/>
      <c r="M4" s="49"/>
      <c r="N4" s="16" t="str">
        <f>IF(COUNTA(D4:E4)&gt;1,"För många kryss på kön","")</f>
        <v/>
      </c>
      <c r="O4" s="16" t="str">
        <f>IF(COUNTA(F4:H4)&gt;1,"För många kryss på ålder","")</f>
        <v/>
      </c>
      <c r="P4" s="14"/>
    </row>
    <row r="5" spans="1:18" x14ac:dyDescent="0.25">
      <c r="A5" s="10"/>
      <c r="B5" s="10"/>
      <c r="C5" s="11"/>
      <c r="D5" s="10"/>
      <c r="E5" s="10"/>
      <c r="F5" s="10"/>
      <c r="G5" s="10"/>
      <c r="H5" s="10"/>
      <c r="I5" s="10"/>
      <c r="J5" s="10"/>
      <c r="K5" s="52"/>
      <c r="L5" s="50"/>
      <c r="M5" s="51"/>
      <c r="N5" s="16" t="str">
        <f t="shared" ref="N5:N24" si="0">IF(COUNTA(D5:E5)&gt;1,"För många kryss på kön","")</f>
        <v/>
      </c>
      <c r="O5" s="16" t="str">
        <f t="shared" ref="O5:O24" si="1">IF(COUNTA(F5:H5)&gt;1,"För många kryss på ålder","")</f>
        <v/>
      </c>
      <c r="P5" s="14"/>
    </row>
    <row r="6" spans="1:18" x14ac:dyDescent="0.25">
      <c r="A6" s="10"/>
      <c r="B6" s="10"/>
      <c r="C6" s="11"/>
      <c r="D6" s="10"/>
      <c r="E6" s="10"/>
      <c r="F6" s="10"/>
      <c r="G6" s="10"/>
      <c r="H6" s="10"/>
      <c r="I6" s="10"/>
      <c r="J6" s="10"/>
      <c r="K6" s="52"/>
      <c r="L6" s="50"/>
      <c r="M6" s="51"/>
      <c r="N6" s="16" t="str">
        <f t="shared" si="0"/>
        <v/>
      </c>
      <c r="O6" s="16" t="str">
        <f t="shared" si="1"/>
        <v/>
      </c>
      <c r="P6" s="14"/>
    </row>
    <row r="7" spans="1:18" x14ac:dyDescent="0.25">
      <c r="A7" s="10"/>
      <c r="B7" s="10"/>
      <c r="C7" s="11"/>
      <c r="D7" s="10"/>
      <c r="E7" s="10"/>
      <c r="F7" s="10"/>
      <c r="G7" s="10"/>
      <c r="H7" s="10"/>
      <c r="I7" s="10"/>
      <c r="J7" s="10"/>
      <c r="K7" s="52"/>
      <c r="L7" s="52"/>
      <c r="M7" s="53"/>
      <c r="N7" s="16" t="str">
        <f t="shared" si="0"/>
        <v/>
      </c>
      <c r="O7" s="16" t="str">
        <f t="shared" si="1"/>
        <v/>
      </c>
      <c r="P7" s="14"/>
    </row>
    <row r="8" spans="1:18" x14ac:dyDescent="0.25">
      <c r="A8" s="10"/>
      <c r="B8" s="10"/>
      <c r="C8" s="11"/>
      <c r="D8" s="10"/>
      <c r="E8" s="10"/>
      <c r="F8" s="10"/>
      <c r="G8" s="10"/>
      <c r="H8" s="10"/>
      <c r="I8" s="10"/>
      <c r="J8" s="10"/>
      <c r="K8" s="52"/>
      <c r="L8" s="52"/>
      <c r="M8" s="53"/>
      <c r="N8" s="16" t="str">
        <f t="shared" si="0"/>
        <v/>
      </c>
      <c r="O8" s="16" t="str">
        <f t="shared" si="1"/>
        <v/>
      </c>
      <c r="P8" s="14"/>
    </row>
    <row r="9" spans="1:18" x14ac:dyDescent="0.25">
      <c r="A9" s="10"/>
      <c r="B9" s="10"/>
      <c r="C9" s="11"/>
      <c r="D9" s="10"/>
      <c r="E9" s="10"/>
      <c r="F9" s="10"/>
      <c r="G9" s="10"/>
      <c r="H9" s="10"/>
      <c r="I9" s="10"/>
      <c r="J9" s="10"/>
      <c r="K9" s="52"/>
      <c r="L9" s="52"/>
      <c r="M9" s="53"/>
      <c r="N9" s="16" t="str">
        <f t="shared" si="0"/>
        <v/>
      </c>
      <c r="O9" s="16" t="str">
        <f t="shared" si="1"/>
        <v/>
      </c>
      <c r="P9" s="14"/>
    </row>
    <row r="10" spans="1:18" x14ac:dyDescent="0.25">
      <c r="A10" s="10"/>
      <c r="B10" s="10"/>
      <c r="C10" s="11"/>
      <c r="D10" s="10"/>
      <c r="E10" s="10"/>
      <c r="F10" s="10"/>
      <c r="G10" s="10"/>
      <c r="H10" s="10"/>
      <c r="I10" s="10"/>
      <c r="J10" s="10"/>
      <c r="K10" s="52"/>
      <c r="L10" s="52"/>
      <c r="M10" s="53"/>
      <c r="N10" s="16" t="str">
        <f t="shared" si="0"/>
        <v/>
      </c>
      <c r="O10" s="16" t="str">
        <f t="shared" si="1"/>
        <v/>
      </c>
      <c r="P10" s="14"/>
    </row>
    <row r="11" spans="1:18" x14ac:dyDescent="0.25">
      <c r="A11" s="10"/>
      <c r="B11" s="10"/>
      <c r="C11" s="11"/>
      <c r="D11" s="10"/>
      <c r="E11" s="10"/>
      <c r="F11" s="10"/>
      <c r="G11" s="10"/>
      <c r="H11" s="10"/>
      <c r="I11" s="10"/>
      <c r="J11" s="10"/>
      <c r="K11" s="52"/>
      <c r="L11" s="52"/>
      <c r="M11" s="53"/>
      <c r="N11" s="16" t="str">
        <f t="shared" si="0"/>
        <v/>
      </c>
      <c r="O11" s="16" t="str">
        <f t="shared" si="1"/>
        <v/>
      </c>
      <c r="P11" s="14"/>
    </row>
    <row r="12" spans="1:18" x14ac:dyDescent="0.25">
      <c r="A12" s="10"/>
      <c r="B12" s="10"/>
      <c r="C12" s="11"/>
      <c r="D12" s="10"/>
      <c r="E12" s="10"/>
      <c r="F12" s="10"/>
      <c r="G12" s="10"/>
      <c r="H12" s="10"/>
      <c r="I12" s="10"/>
      <c r="J12" s="10"/>
      <c r="K12" s="52"/>
      <c r="M12" s="53"/>
      <c r="N12" s="16" t="str">
        <f t="shared" si="0"/>
        <v/>
      </c>
      <c r="O12" s="16" t="str">
        <f t="shared" si="1"/>
        <v/>
      </c>
      <c r="P12" s="14"/>
    </row>
    <row r="13" spans="1:18" x14ac:dyDescent="0.25">
      <c r="A13" s="10"/>
      <c r="B13" s="10"/>
      <c r="C13" s="11"/>
      <c r="D13" s="10"/>
      <c r="E13" s="10"/>
      <c r="F13" s="10"/>
      <c r="G13" s="10"/>
      <c r="H13" s="10"/>
      <c r="I13" s="10"/>
      <c r="J13" s="10"/>
      <c r="K13" s="52"/>
      <c r="L13" s="52"/>
      <c r="M13" s="53"/>
      <c r="N13" s="16" t="str">
        <f t="shared" si="0"/>
        <v/>
      </c>
      <c r="O13" s="16" t="str">
        <f t="shared" si="1"/>
        <v/>
      </c>
      <c r="P13" s="14"/>
    </row>
    <row r="14" spans="1:18" x14ac:dyDescent="0.25">
      <c r="A14" s="10"/>
      <c r="B14" s="10"/>
      <c r="C14" s="11"/>
      <c r="D14" s="10"/>
      <c r="E14" s="10"/>
      <c r="F14" s="10"/>
      <c r="G14" s="10"/>
      <c r="H14" s="10"/>
      <c r="I14" s="10"/>
      <c r="J14" s="10"/>
      <c r="K14" s="52"/>
      <c r="L14" s="52"/>
      <c r="M14" s="53"/>
      <c r="N14" s="16" t="str">
        <f t="shared" si="0"/>
        <v/>
      </c>
      <c r="O14" s="16" t="str">
        <f t="shared" si="1"/>
        <v/>
      </c>
      <c r="P14" s="14"/>
    </row>
    <row r="15" spans="1:18" x14ac:dyDescent="0.25">
      <c r="A15" s="10"/>
      <c r="B15" s="10"/>
      <c r="C15" s="11"/>
      <c r="D15" s="10"/>
      <c r="E15" s="10"/>
      <c r="F15" s="10"/>
      <c r="G15" s="10"/>
      <c r="H15" s="10"/>
      <c r="I15" s="10"/>
      <c r="J15" s="10"/>
      <c r="K15" s="52"/>
      <c r="L15" s="52"/>
      <c r="M15" s="53"/>
      <c r="N15" s="16" t="str">
        <f t="shared" si="0"/>
        <v/>
      </c>
      <c r="O15" s="16" t="str">
        <f t="shared" si="1"/>
        <v/>
      </c>
      <c r="P15" s="14"/>
    </row>
    <row r="16" spans="1:18" x14ac:dyDescent="0.25">
      <c r="A16" s="10"/>
      <c r="B16" s="10"/>
      <c r="C16" s="11"/>
      <c r="D16" s="10"/>
      <c r="E16" s="10"/>
      <c r="F16" s="10"/>
      <c r="G16" s="10"/>
      <c r="H16" s="10"/>
      <c r="I16" s="10"/>
      <c r="J16" s="10"/>
      <c r="K16" s="52"/>
      <c r="L16" s="52"/>
      <c r="M16" s="53"/>
      <c r="N16" s="16" t="str">
        <f t="shared" si="0"/>
        <v/>
      </c>
      <c r="O16" s="16" t="str">
        <f t="shared" si="1"/>
        <v/>
      </c>
      <c r="P16" s="14"/>
    </row>
    <row r="17" spans="1:16" x14ac:dyDescent="0.25">
      <c r="A17" s="10"/>
      <c r="B17" s="10"/>
      <c r="C17" s="11"/>
      <c r="D17" s="10"/>
      <c r="E17" s="10"/>
      <c r="F17" s="10"/>
      <c r="G17" s="10"/>
      <c r="H17" s="10"/>
      <c r="I17" s="10"/>
      <c r="J17" s="10"/>
      <c r="K17" s="52"/>
      <c r="L17" s="52"/>
      <c r="M17" s="53"/>
      <c r="N17" s="16" t="str">
        <f t="shared" si="0"/>
        <v/>
      </c>
      <c r="O17" s="16" t="str">
        <f t="shared" si="1"/>
        <v/>
      </c>
      <c r="P17" s="14"/>
    </row>
    <row r="18" spans="1:16" x14ac:dyDescent="0.25">
      <c r="A18" s="10"/>
      <c r="B18" s="10"/>
      <c r="C18" s="11"/>
      <c r="D18" s="10"/>
      <c r="E18" s="10"/>
      <c r="F18" s="10"/>
      <c r="G18" s="10"/>
      <c r="H18" s="10"/>
      <c r="I18" s="10"/>
      <c r="J18" s="10"/>
      <c r="K18" s="52"/>
      <c r="L18" s="52"/>
      <c r="M18" s="53"/>
      <c r="N18" s="16" t="str">
        <f t="shared" si="0"/>
        <v/>
      </c>
      <c r="O18" s="16" t="str">
        <f t="shared" si="1"/>
        <v/>
      </c>
      <c r="P18" s="14"/>
    </row>
    <row r="19" spans="1:16" x14ac:dyDescent="0.25">
      <c r="A19" s="10"/>
      <c r="B19" s="10"/>
      <c r="C19" s="11"/>
      <c r="D19" s="10"/>
      <c r="E19" s="10"/>
      <c r="F19" s="10"/>
      <c r="G19" s="10"/>
      <c r="H19" s="10"/>
      <c r="I19" s="10"/>
      <c r="J19" s="10"/>
      <c r="K19" s="52"/>
      <c r="L19" s="52"/>
      <c r="M19" s="53"/>
      <c r="N19" s="16" t="str">
        <f t="shared" si="0"/>
        <v/>
      </c>
      <c r="O19" s="16" t="str">
        <f t="shared" si="1"/>
        <v/>
      </c>
      <c r="P19" s="14"/>
    </row>
    <row r="20" spans="1:16" x14ac:dyDescent="0.25">
      <c r="A20" s="10"/>
      <c r="B20" s="10"/>
      <c r="C20" s="11"/>
      <c r="D20" s="10"/>
      <c r="E20" s="10"/>
      <c r="F20" s="10"/>
      <c r="G20" s="10"/>
      <c r="H20" s="10"/>
      <c r="I20" s="10"/>
      <c r="J20" s="10"/>
      <c r="K20" s="52"/>
      <c r="L20" s="52"/>
      <c r="M20" s="53"/>
      <c r="N20" s="16" t="str">
        <f t="shared" si="0"/>
        <v/>
      </c>
      <c r="O20" s="16" t="str">
        <f t="shared" si="1"/>
        <v/>
      </c>
      <c r="P20" s="14"/>
    </row>
    <row r="21" spans="1:16" x14ac:dyDescent="0.25">
      <c r="A21" s="10"/>
      <c r="B21" s="10"/>
      <c r="C21" s="11"/>
      <c r="D21" s="10"/>
      <c r="E21" s="10"/>
      <c r="F21" s="10"/>
      <c r="G21" s="10"/>
      <c r="H21" s="10"/>
      <c r="I21" s="10"/>
      <c r="J21" s="10"/>
      <c r="K21" s="52"/>
      <c r="L21" s="52"/>
      <c r="M21" s="53"/>
      <c r="N21" s="16" t="str">
        <f t="shared" si="0"/>
        <v/>
      </c>
      <c r="O21" s="16" t="str">
        <f t="shared" si="1"/>
        <v/>
      </c>
      <c r="P21" s="14"/>
    </row>
    <row r="22" spans="1:16" x14ac:dyDescent="0.25">
      <c r="A22" s="10"/>
      <c r="B22" s="10"/>
      <c r="C22" s="11"/>
      <c r="D22" s="10"/>
      <c r="E22" s="10"/>
      <c r="F22" s="10"/>
      <c r="G22" s="10"/>
      <c r="H22" s="10"/>
      <c r="I22" s="10"/>
      <c r="J22" s="10"/>
      <c r="K22" s="52"/>
      <c r="L22" s="52"/>
      <c r="M22" s="53"/>
      <c r="N22" s="16" t="str">
        <f t="shared" si="0"/>
        <v/>
      </c>
      <c r="O22" s="16" t="str">
        <f t="shared" si="1"/>
        <v/>
      </c>
      <c r="P22" s="14"/>
    </row>
    <row r="23" spans="1:16" x14ac:dyDescent="0.25">
      <c r="A23" s="12"/>
      <c r="B23" s="12"/>
      <c r="C23" s="11"/>
      <c r="D23" s="12"/>
      <c r="E23" s="12"/>
      <c r="F23" s="12"/>
      <c r="G23" s="12"/>
      <c r="H23" s="12"/>
      <c r="I23" s="12"/>
      <c r="J23" s="12"/>
      <c r="K23" s="54"/>
      <c r="L23" s="54"/>
      <c r="M23" s="55"/>
      <c r="N23" s="16" t="str">
        <f t="shared" si="0"/>
        <v/>
      </c>
      <c r="O23" s="16" t="str">
        <f t="shared" si="1"/>
        <v/>
      </c>
      <c r="P23" s="14"/>
    </row>
    <row r="24" spans="1:16" ht="15.75" thickBot="1" x14ac:dyDescent="0.3">
      <c r="A24" s="46"/>
      <c r="B24" s="46"/>
      <c r="C24" s="47"/>
      <c r="D24" s="46"/>
      <c r="E24" s="46"/>
      <c r="F24" s="46"/>
      <c r="G24" s="46"/>
      <c r="H24" s="46"/>
      <c r="I24" s="46"/>
      <c r="J24" s="46"/>
      <c r="K24" s="56"/>
      <c r="L24" s="56"/>
      <c r="M24" s="57"/>
      <c r="N24" s="16" t="str">
        <f t="shared" si="0"/>
        <v/>
      </c>
      <c r="O24" s="16" t="str">
        <f t="shared" si="1"/>
        <v/>
      </c>
      <c r="P24" s="92"/>
    </row>
    <row r="25" spans="1:16" ht="16.5" thickBot="1" x14ac:dyDescent="0.3">
      <c r="A25" s="13" t="str">
        <f>IF(MIN(C4:C24)&lt;E2,"Varning: Inskrivningsdatum kan inte vara före första projektdag",IF(MIN(C4:C24)&lt;Data!I1,"Varning: Inskrivningsdatum kan inte vara före 2019-01-01",IF(MAX(C4:C24)&gt;Data!I2,"Varning Inskrivningsdatum kan inte vara efter 2020-12-31","")))</f>
        <v>Varning: Inskrivningsdatum kan inte vara före 2019-01-01</v>
      </c>
      <c r="B25" s="13"/>
      <c r="C25" s="13"/>
      <c r="D25" s="13"/>
      <c r="E25" s="13"/>
      <c r="F25" s="13"/>
      <c r="G25" s="13" t="str">
        <f>IF(B27+B28&lt;&gt;B26,"Varning: antalet personer stämmer inte med antal kvinnor/män","")</f>
        <v/>
      </c>
      <c r="H25" s="13"/>
      <c r="I25" s="13"/>
      <c r="J25" s="13"/>
      <c r="K25" s="13"/>
      <c r="L25" s="13"/>
      <c r="M25" s="13"/>
      <c r="N25" s="14"/>
      <c r="O25" s="14"/>
      <c r="P25" s="14"/>
    </row>
    <row r="26" spans="1:16" ht="16.5" thickBot="1" x14ac:dyDescent="0.3">
      <c r="A26" s="34" t="s">
        <v>14</v>
      </c>
      <c r="B26" s="35">
        <f>COUNTA(A4:A24)</f>
        <v>0</v>
      </c>
      <c r="C26" s="95"/>
      <c r="D26" s="96"/>
      <c r="E26" s="97"/>
      <c r="F26" s="35">
        <f t="shared" ref="F26:J26" si="2">COUNTIF(F4:F24,"x")</f>
        <v>0</v>
      </c>
      <c r="G26" s="40">
        <f t="shared" si="2"/>
        <v>0</v>
      </c>
      <c r="H26" s="40">
        <f t="shared" si="2"/>
        <v>0</v>
      </c>
      <c r="I26" s="40">
        <f t="shared" si="2"/>
        <v>0</v>
      </c>
      <c r="J26" s="40">
        <f t="shared" si="2"/>
        <v>0</v>
      </c>
      <c r="K26" s="66"/>
      <c r="L26" s="69">
        <f>COUNTIF(L4:L24,"ja")</f>
        <v>0</v>
      </c>
      <c r="M26" s="70">
        <f>COUNTIF(M4:M24,"ja")</f>
        <v>0</v>
      </c>
      <c r="N26" s="14"/>
      <c r="O26" s="14"/>
      <c r="P26" s="14"/>
    </row>
    <row r="27" spans="1:16" ht="15" customHeight="1" x14ac:dyDescent="0.25">
      <c r="A27" s="36" t="s">
        <v>16</v>
      </c>
      <c r="B27" s="37">
        <f>COUNTIF(D4:D24,"x")</f>
        <v>0</v>
      </c>
      <c r="C27" s="98"/>
      <c r="D27" s="99"/>
      <c r="E27" s="100"/>
      <c r="F27" s="37">
        <f>COUNTIFS(D4:D24,"=x",F4:F24,"=x")</f>
        <v>0</v>
      </c>
      <c r="G27" s="37">
        <f>COUNTIFS(D4:D24,"=x",G4:G24,"=x")</f>
        <v>0</v>
      </c>
      <c r="H27" s="37">
        <f>COUNTIFS(D4:D24,"=x",H4:H24,"=x")</f>
        <v>0</v>
      </c>
      <c r="I27" s="37">
        <f>COUNTIFS(D4:D24,"=x",I4:I24,"=x")</f>
        <v>0</v>
      </c>
      <c r="J27" s="41">
        <f>COUNTIFS(D4:D24,"=x",J4:J24,"=x")</f>
        <v>0</v>
      </c>
      <c r="K27" s="67"/>
      <c r="L27" s="37">
        <f>COUNTIFS(D4:D24,"=x",L4:L24,"=ja")</f>
        <v>0</v>
      </c>
      <c r="M27" s="71">
        <f>COUNTIFS(D4:D24,"=x",M4:M24,"=ja")</f>
        <v>0</v>
      </c>
    </row>
    <row r="28" spans="1:16" ht="15.75" customHeight="1" thickBot="1" x14ac:dyDescent="0.3">
      <c r="A28" s="38" t="s">
        <v>17</v>
      </c>
      <c r="B28" s="39">
        <f>COUNTIF(E4:E24,"x")</f>
        <v>0</v>
      </c>
      <c r="C28" s="101"/>
      <c r="D28" s="102"/>
      <c r="E28" s="103"/>
      <c r="F28" s="39">
        <f>COUNTIFS(E4:E24,"=x",F4:F24,"=x")</f>
        <v>0</v>
      </c>
      <c r="G28" s="39">
        <f>COUNTIFS(E4:E24,"=x",G4:G24,"=x")</f>
        <v>0</v>
      </c>
      <c r="H28" s="39">
        <f>COUNTIFS(E4:E24,"=x",H4:H24,"=x")</f>
        <v>0</v>
      </c>
      <c r="I28" s="39">
        <f>COUNTIFS(E4:E24,"=x",I4:I24,"=x")</f>
        <v>0</v>
      </c>
      <c r="J28" s="42">
        <f>COUNTIFS(E4:E24,"=x",J4:J24,"=x")</f>
        <v>0</v>
      </c>
      <c r="K28" s="68"/>
      <c r="L28" s="39">
        <f>COUNTIFS(E4:E24,"=x",L4:L24,"=ja")</f>
        <v>0</v>
      </c>
      <c r="M28" s="72">
        <f>COUNTIFS(E4:E24,"=x",M4:M24,"=ja")</f>
        <v>0</v>
      </c>
    </row>
    <row r="29" spans="1:16" ht="15.75" customHeight="1" x14ac:dyDescent="0.25">
      <c r="A29" s="94" t="s">
        <v>35</v>
      </c>
      <c r="B29" s="60"/>
      <c r="C29" s="59"/>
      <c r="D29" s="59"/>
      <c r="E29" s="59"/>
    </row>
  </sheetData>
  <mergeCells count="6">
    <mergeCell ref="C26:E28"/>
    <mergeCell ref="A1:O1"/>
    <mergeCell ref="C2:D2"/>
    <mergeCell ref="E2:F2"/>
    <mergeCell ref="G2:H2"/>
    <mergeCell ref="I2:J2"/>
  </mergeCells>
  <dataValidations count="1">
    <dataValidation type="list" operator="equal" allowBlank="1" showDropDown="1" showErrorMessage="1" errorTitle="Fel tecken" error="Vänligen skriv bara gement &quot;x&quot; i rutan." promptTitle="skriv x" prompt="Bara x tillåts" sqref="D4:J24" xr:uid="{00000000-0002-0000-0100-000000000000}">
      <formula1>"x"</formula1>
    </dataValidation>
  </dataValidations>
  <hyperlinks>
    <hyperlink ref="A29:B29" r:id="rId1" display="mailto:hakan.olsson@esf.se?subject=Fead:%20Angående%20dokumentet%20%22underlag%20till%20indikatorrapportering%22" xr:uid="{00000000-0004-0000-0100-000000000000}"/>
  </hyperlinks>
  <pageMargins left="0.70866141732283472" right="0.70866141732283472" top="0.74803149606299213" bottom="0.74803149606299213" header="0.31496062992125984" footer="0.31496062992125984"/>
  <pageSetup paperSize="9" scale="56" orientation="landscape"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errorTitle="Fel svarsalternativ" error="Välj &quot;Ja&quot; , &quot;Nej&quot; eller &quot;Inte aktuellt&quot; i listan." xr:uid="{00000000-0002-0000-0100-000001000000}">
          <x14:formula1>
            <xm:f>Data!$K$1:$K$4</xm:f>
          </x14:formula1>
          <xm:sqref>M4:M24</xm:sqref>
        </x14:dataValidation>
        <x14:dataValidation type="list" allowBlank="1" showInputMessage="1" showErrorMessage="1" errorTitle="Fel svarsalternativ" error="Välj &quot;Ja&quot;,  &quot;Nej&quot; eller &quot;Inte aktuellt&quot; i listan." xr:uid="{00000000-0002-0000-0100-000002000000}">
          <x14:formula1>
            <xm:f>Data!$K$1:$K$4</xm:f>
          </x14:formula1>
          <xm:sqref>L4:L24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47"/>
  <sheetViews>
    <sheetView showGridLines="0" zoomScaleNormal="100" zoomScaleSheetLayoutView="100" zoomScalePageLayoutView="110" workbookViewId="0">
      <pane ySplit="1" topLeftCell="A2" activePane="bottomLeft" state="frozen"/>
      <selection pane="bottomLeft" activeCell="A41" sqref="A41"/>
    </sheetView>
  </sheetViews>
  <sheetFormatPr defaultRowHeight="15" x14ac:dyDescent="0.25"/>
  <cols>
    <col min="1" max="1" width="16.28515625" customWidth="1"/>
    <col min="2" max="2" width="12" customWidth="1"/>
    <col min="3" max="3" width="8.85546875" customWidth="1"/>
    <col min="4" max="4" width="7.42578125" customWidth="1"/>
    <col min="5" max="5" width="8.140625" customWidth="1"/>
    <col min="6" max="6" width="8.7109375" customWidth="1"/>
    <col min="7" max="8" width="8.140625" customWidth="1"/>
    <col min="10" max="10" width="15" customWidth="1"/>
    <col min="11" max="11" width="15.5703125" customWidth="1"/>
    <col min="12" max="12" width="2.85546875" customWidth="1"/>
    <col min="13" max="13" width="14.7109375" customWidth="1"/>
    <col min="14" max="15" width="1.85546875" customWidth="1"/>
  </cols>
  <sheetData>
    <row r="1" spans="1:16" ht="74.25" thickBot="1" x14ac:dyDescent="0.3">
      <c r="A1" s="62" t="str">
        <f>Deltagarförteckning!B2</f>
        <v>20XX-XXXXX</v>
      </c>
      <c r="B1" s="32" t="s">
        <v>15</v>
      </c>
      <c r="C1" s="32" t="s">
        <v>16</v>
      </c>
      <c r="D1" s="32" t="s">
        <v>17</v>
      </c>
      <c r="E1" s="32" t="s">
        <v>9</v>
      </c>
      <c r="F1" s="32" t="s">
        <v>10</v>
      </c>
      <c r="G1" s="32" t="s">
        <v>26</v>
      </c>
      <c r="H1" s="32" t="s">
        <v>18</v>
      </c>
      <c r="I1" s="32" t="s">
        <v>19</v>
      </c>
      <c r="J1" s="65" t="s">
        <v>20</v>
      </c>
      <c r="K1" s="65" t="s">
        <v>13</v>
      </c>
      <c r="L1" s="26"/>
      <c r="M1" s="33" t="s">
        <v>21</v>
      </c>
      <c r="N1" s="27"/>
      <c r="O1" s="28"/>
      <c r="P1" s="29"/>
    </row>
    <row r="2" spans="1:16" ht="15.75" thickBot="1" x14ac:dyDescent="0.3">
      <c r="A2" s="31">
        <v>43466</v>
      </c>
      <c r="B2" s="17">
        <f>COUNTIF(Deltagarförteckning!$C$4:$C$24,"&gt;=" &amp; Data!A1)-COUNTIF(Deltagarförteckning!$C$4:$C$24,"&gt;=" &amp; Data!A2)</f>
        <v>0</v>
      </c>
      <c r="C2" s="17">
        <f>COUNTIFS(Deltagarförteckning!$C$4:$C$24,"&gt;=" &amp; Data!A1,Deltagarförteckning!$C$4:$C$24,"&lt;" &amp; Data!A2,Deltagarförteckning!$D$4:$D$24,"=x")</f>
        <v>0</v>
      </c>
      <c r="D2" s="17">
        <f>COUNTIFS(Deltagarförteckning!$C$4:$C$24,"&gt;=" &amp; Data!A1,Deltagarförteckning!$C$4:$C$24,"&lt;" &amp; Data!A2,Deltagarförteckning!$E$4:$E$24,"=x")</f>
        <v>0</v>
      </c>
      <c r="E2" s="17">
        <f>COUNTIFS(Deltagarförteckning!$C$4:$C$24,"&gt;=" &amp; Data!A1,Deltagarförteckning!$C$4:$C$24,"&lt;" &amp; Data!A2,Deltagarförteckning!$F$4:$F$24,"=x")</f>
        <v>0</v>
      </c>
      <c r="F2" s="17">
        <f>COUNTIFS(Deltagarförteckning!$C$4:$C$24,"&gt;=" &amp; Data!A1,Deltagarförteckning!$C$4:$C$24,"&lt;" &amp; Data!A2,Deltagarförteckning!$G$4:$G$24,"=x")</f>
        <v>0</v>
      </c>
      <c r="G2" s="17">
        <f>COUNTIFS(Deltagarförteckning!$C$4:$C$24,"&gt;=" &amp; Data!A1,Deltagarförteckning!$C$4:$C$24,"&lt;" &amp; Data!A2,Deltagarförteckning!$H$4:$H$24,"=x")</f>
        <v>0</v>
      </c>
      <c r="H2" s="18">
        <f>COUNTIFS(Deltagarförteckning!$C$4:$C$24,"&gt;=" &amp; Data!A1,Deltagarförteckning!$C$4:$C$24,"&lt;" &amp; Data!A2,Deltagarförteckning!$I$4:$I$24,"=x")</f>
        <v>0</v>
      </c>
      <c r="I2" s="17">
        <f>COUNTIFS(Deltagarförteckning!$C$4:$C$24,"&gt;=" &amp; Data!A1,Deltagarförteckning!$C$4:$C$24,"&lt;" &amp; Data!A2,Deltagarförteckning!$J$4:$J$24,"=x")</f>
        <v>0</v>
      </c>
      <c r="J2" s="19">
        <f>COUNTIFS(Deltagarförteckning!$C$4:$C$24,"&gt;=" &amp; Data!A1,Deltagarförteckning!$C$4:$C$24,"&lt;" &amp; Data!A2,Deltagarförteckning!$L$4:$L$24,"=Ja")</f>
        <v>0</v>
      </c>
      <c r="K2" s="64">
        <f>COUNTIFS(Deltagarförteckning!$C$4:$C$24,"&gt;=" &amp; Data!A1,Deltagarförteckning!$C$4:$C$24,"&lt;" &amp; Data!A2,Deltagarförteckning!$M$4:$M$24,"=Ja")</f>
        <v>0</v>
      </c>
      <c r="L2" s="14"/>
      <c r="M2" s="43">
        <f>B2</f>
        <v>0</v>
      </c>
      <c r="N2" s="14"/>
      <c r="O2" s="14"/>
      <c r="P2" s="29"/>
    </row>
    <row r="3" spans="1:16" ht="15.75" thickBot="1" x14ac:dyDescent="0.3">
      <c r="A3" s="31">
        <v>43497</v>
      </c>
      <c r="B3" s="20">
        <f>COUNTIF(Deltagarförteckning!$C$4:$C$24,"&gt;=" &amp; Data!A2)-COUNTIF(Deltagarförteckning!$C$4:$C$24,"&gt;=" &amp; Data!A3)</f>
        <v>0</v>
      </c>
      <c r="C3" s="20">
        <f>COUNTIFS(Deltagarförteckning!$C$4:$C$24,"&gt;=" &amp; Data!A2,Deltagarförteckning!$C$4:$C$24,"&lt;" &amp; Data!A3,Deltagarförteckning!$D$4:$D$24,"=x")</f>
        <v>0</v>
      </c>
      <c r="D3" s="20">
        <f>COUNTIFS(Deltagarförteckning!$C$4:$C$24,"&gt;=" &amp; Data!A2,Deltagarförteckning!$C$4:$C$24,"&lt;" &amp; Data!A3,Deltagarförteckning!$E$4:$E$24,"=x")</f>
        <v>0</v>
      </c>
      <c r="E3" s="20">
        <f>COUNTIFS(Deltagarförteckning!$C$4:$C$24,"&gt;=" &amp; Data!A2,Deltagarförteckning!$C$4:$C$24,"&lt;" &amp; Data!A3,Deltagarförteckning!$F$4:$F$24,"=x")</f>
        <v>0</v>
      </c>
      <c r="F3" s="20">
        <f>COUNTIFS(Deltagarförteckning!$C$4:$C$24,"&gt;=" &amp; Data!A2,Deltagarförteckning!$C$4:$C$24,"&lt;" &amp; Data!A3,Deltagarförteckning!$G$4:$G$24,"=x")</f>
        <v>0</v>
      </c>
      <c r="G3" s="20">
        <f>COUNTIFS(Deltagarförteckning!$C$4:$C$24,"&gt;=" &amp; Data!A2,Deltagarförteckning!$C$4:$C$24,"&lt;" &amp; Data!A3,Deltagarförteckning!$H$4:$H$24,"=x")</f>
        <v>0</v>
      </c>
      <c r="H3" s="21">
        <f>COUNTIFS(Deltagarförteckning!$C$4:$C$24,"&gt;=" &amp; Data!A2,Deltagarförteckning!$C$4:$C$24,"&lt;" &amp; Data!A3,Deltagarförteckning!$I$4:$I$24,"=x")</f>
        <v>0</v>
      </c>
      <c r="I3" s="20">
        <f>COUNTIFS(Deltagarförteckning!$C$4:$C$24,"&gt;=" &amp; Data!A2,Deltagarförteckning!$C$4:$C$24,"&lt;" &amp; Data!A3,Deltagarförteckning!$J$4:$J$24,"=x")</f>
        <v>0</v>
      </c>
      <c r="J3" s="19">
        <f>COUNTIFS(Deltagarförteckning!$C$4:$C$24,"&gt;=" &amp; Data!A2,Deltagarförteckning!$C$4:$C$24,"&lt;" &amp; Data!A3,Deltagarförteckning!$L$4:$L$24,"=Ja")</f>
        <v>0</v>
      </c>
      <c r="K3" s="64">
        <f>COUNTIFS(Deltagarförteckning!$C$4:$C$24,"&gt;=" &amp; Data!A2,Deltagarförteckning!$C$4:$C$24,"&lt;" &amp; Data!A3,Deltagarförteckning!$M$4:$M$24,"=Ja")</f>
        <v>0</v>
      </c>
      <c r="L3" s="14"/>
      <c r="M3" s="44">
        <f t="shared" ref="M3:M41" si="0">M2+B3</f>
        <v>0</v>
      </c>
      <c r="N3" s="14"/>
      <c r="O3" s="14"/>
      <c r="P3" s="29"/>
    </row>
    <row r="4" spans="1:16" ht="15.75" thickBot="1" x14ac:dyDescent="0.3">
      <c r="A4" s="31">
        <v>43525</v>
      </c>
      <c r="B4" s="20">
        <f>COUNTIF(Deltagarförteckning!$C$4:$C$24,"&gt;=" &amp; Data!A3)-COUNTIF(Deltagarförteckning!$C$4:$C$24,"&gt;=" &amp; Data!A4)</f>
        <v>0</v>
      </c>
      <c r="C4" s="20">
        <f>COUNTIFS(Deltagarförteckning!$C$4:$C$24,"&gt;=" &amp; Data!A3,Deltagarförteckning!$C$4:$C$24,"&lt;" &amp; Data!A4,Deltagarförteckning!$D$4:$D$24,"=x")</f>
        <v>0</v>
      </c>
      <c r="D4" s="20">
        <f>COUNTIFS(Deltagarförteckning!$C$4:$C$24,"&gt;=" &amp; Data!A3,Deltagarförteckning!$C$4:$C$24,"&lt;" &amp; Data!A4,Deltagarförteckning!$E$4:$E$24,"=x")</f>
        <v>0</v>
      </c>
      <c r="E4" s="20">
        <f>COUNTIFS(Deltagarförteckning!$C$4:$C$24,"&gt;=" &amp; Data!A3,Deltagarförteckning!$C$4:$C$24,"&lt;" &amp; Data!A4,Deltagarförteckning!$F$4:$F$24,"=x")</f>
        <v>0</v>
      </c>
      <c r="F4" s="20">
        <f>COUNTIFS(Deltagarförteckning!$C$4:$C$24,"&gt;=" &amp; Data!A3,Deltagarförteckning!$C$4:$C$24,"&lt;" &amp; Data!A4,Deltagarförteckning!$G$4:$G$24,"=x")</f>
        <v>0</v>
      </c>
      <c r="G4" s="20">
        <f>COUNTIFS(Deltagarförteckning!$C$4:$C$24,"&gt;=" &amp; Data!A3,Deltagarförteckning!$C$4:$C$24,"&lt;" &amp; Data!A4,Deltagarförteckning!$H$4:$H$24,"=x")</f>
        <v>0</v>
      </c>
      <c r="H4" s="21">
        <f>COUNTIFS(Deltagarförteckning!$C$4:$C$24,"&gt;=" &amp; Data!A3,Deltagarförteckning!$C$4:$C$24,"&lt;" &amp; Data!A4,Deltagarförteckning!$I$4:$I$24,"=x")</f>
        <v>0</v>
      </c>
      <c r="I4" s="20">
        <f>COUNTIFS(Deltagarförteckning!$C$4:$C$24,"&gt;=" &amp; Data!A3,Deltagarförteckning!$C$4:$C$24,"&lt;" &amp; Data!A4,Deltagarförteckning!$J$4:$J$24,"=x")</f>
        <v>0</v>
      </c>
      <c r="J4" s="19">
        <f>COUNTIFS(Deltagarförteckning!$C$4:$C$24,"&gt;=" &amp; Data!A3,Deltagarförteckning!$C$4:$C$24,"&lt;" &amp; Data!A4,Deltagarförteckning!$L$4:$L$24,"=Ja")</f>
        <v>0</v>
      </c>
      <c r="K4" s="64">
        <f>COUNTIFS(Deltagarförteckning!$C$4:$C$24,"&gt;=" &amp; Data!A3,Deltagarförteckning!$C$4:$C$24,"&lt;" &amp; Data!A4,Deltagarförteckning!$M$4:$M$24,"=Ja")</f>
        <v>0</v>
      </c>
      <c r="L4" s="14"/>
      <c r="M4" s="44">
        <f t="shared" si="0"/>
        <v>0</v>
      </c>
      <c r="N4" s="14"/>
      <c r="O4" s="14"/>
      <c r="P4" s="29"/>
    </row>
    <row r="5" spans="1:16" ht="15.75" thickBot="1" x14ac:dyDescent="0.3">
      <c r="A5" s="31">
        <v>43556</v>
      </c>
      <c r="B5" s="22">
        <f>COUNTIF(Deltagarförteckning!$C$4:$C$24,"&gt;=" &amp; Data!A4)-COUNTIF(Deltagarförteckning!$C$4:$C$24,"&gt;=" &amp; Data!A5)</f>
        <v>0</v>
      </c>
      <c r="C5" s="22">
        <f>COUNTIFS(Deltagarförteckning!$C$4:$C$24,"&gt;=" &amp; Data!A4,Deltagarförteckning!$C$4:$C$24,"&lt;" &amp; Data!A5,Deltagarförteckning!$D$4:$D$24,"=x")</f>
        <v>0</v>
      </c>
      <c r="D5" s="22">
        <f>COUNTIFS(Deltagarförteckning!$C$4:$C$24,"&gt;=" &amp; Data!A4,Deltagarförteckning!$C$4:$C$24,"&lt;" &amp; Data!A5,Deltagarförteckning!$E$4:$E$24,"=x")</f>
        <v>0</v>
      </c>
      <c r="E5" s="22">
        <f>COUNTIFS(Deltagarförteckning!$C$4:$C$24,"&gt;=" &amp; Data!A4,Deltagarförteckning!$C$4:$C$24,"&lt;" &amp; Data!A5,Deltagarförteckning!$F$4:$F$24,"=x")</f>
        <v>0</v>
      </c>
      <c r="F5" s="22">
        <f>COUNTIFS(Deltagarförteckning!$C$4:$C$24,"&gt;=" &amp; Data!A4,Deltagarförteckning!$C$4:$C$24,"&lt;" &amp; Data!A5,Deltagarförteckning!$G$4:$G$24,"=x")</f>
        <v>0</v>
      </c>
      <c r="G5" s="22">
        <f>COUNTIFS(Deltagarförteckning!$C$4:$C$24,"&gt;=" &amp; Data!A4,Deltagarförteckning!$C$4:$C$24,"&lt;" &amp; Data!A5,Deltagarförteckning!$H$4:$H$24,"=x")</f>
        <v>0</v>
      </c>
      <c r="H5" s="19">
        <f>COUNTIFS(Deltagarförteckning!$C$4:$C$24,"&gt;=" &amp; Data!A4,Deltagarförteckning!$C$4:$C$24,"&lt;" &amp; Data!A5,Deltagarförteckning!$I$4:$I$24,"=x")</f>
        <v>0</v>
      </c>
      <c r="I5" s="22">
        <f>COUNTIFS(Deltagarförteckning!$C$4:$C$24,"&gt;=" &amp; Data!A4,Deltagarförteckning!$C$4:$C$24,"&lt;" &amp; Data!A5,Deltagarförteckning!$J$4:$J$24,"=x")</f>
        <v>0</v>
      </c>
      <c r="J5" s="19">
        <f>COUNTIFS(Deltagarförteckning!$C$4:$C$24,"&gt;=" &amp; Data!A4,Deltagarförteckning!$C$4:$C$24,"&lt;" &amp; Data!A5,Deltagarförteckning!$L$4:$L$24,"=Ja")</f>
        <v>0</v>
      </c>
      <c r="K5" s="64">
        <f>COUNTIFS(Deltagarförteckning!$C$4:$C$24,"&gt;=" &amp; Data!A4,Deltagarförteckning!$C$4:$C$24,"&lt;" &amp; Data!A5,Deltagarförteckning!$M$4:$M$24,"=Ja")</f>
        <v>0</v>
      </c>
      <c r="L5" s="14"/>
      <c r="M5" s="44">
        <f t="shared" si="0"/>
        <v>0</v>
      </c>
      <c r="N5" s="14"/>
      <c r="O5" s="14"/>
      <c r="P5" s="29"/>
    </row>
    <row r="6" spans="1:16" ht="15.75" thickBot="1" x14ac:dyDescent="0.3">
      <c r="A6" s="31">
        <v>43586</v>
      </c>
      <c r="B6" s="20">
        <f>COUNTIF(Deltagarförteckning!$C$4:$C$24,"&gt;=" &amp; Data!A5)-COUNTIF(Deltagarförteckning!$C$4:$C$24,"&gt;=" &amp; Data!A6)</f>
        <v>0</v>
      </c>
      <c r="C6" s="20">
        <f>COUNTIFS(Deltagarförteckning!$C$4:$C$24,"&gt;=" &amp; Data!A5,Deltagarförteckning!$C$4:$C$24,"&lt;" &amp; Data!A6,Deltagarförteckning!$D$4:$D$24,"=x")</f>
        <v>0</v>
      </c>
      <c r="D6" s="20">
        <f>COUNTIFS(Deltagarförteckning!$C$4:$C$24,"&gt;=" &amp; Data!A5,Deltagarförteckning!$C$4:$C$24,"&lt;" &amp; Data!A6,Deltagarförteckning!$E$4:$E$24,"=x")</f>
        <v>0</v>
      </c>
      <c r="E6" s="20">
        <f>COUNTIFS(Deltagarförteckning!$C$4:$C$24,"&gt;=" &amp; Data!A5,Deltagarförteckning!$C$4:$C$24,"&lt;" &amp; Data!A6,Deltagarförteckning!$F$4:$F$24,"=x")</f>
        <v>0</v>
      </c>
      <c r="F6" s="20">
        <f>COUNTIFS(Deltagarförteckning!$C$4:$C$24,"&gt;=" &amp; Data!A5,Deltagarförteckning!$C$4:$C$24,"&lt;" &amp; Data!A6,Deltagarförteckning!$G$4:$G$24,"=x")</f>
        <v>0</v>
      </c>
      <c r="G6" s="20">
        <f>COUNTIFS(Deltagarförteckning!$C$4:$C$24,"&gt;=" &amp; Data!A5,Deltagarförteckning!$C$4:$C$24,"&lt;" &amp; Data!A6,Deltagarförteckning!$H$4:$H$24,"=x")</f>
        <v>0</v>
      </c>
      <c r="H6" s="21">
        <f>COUNTIFS(Deltagarförteckning!$C$4:$C$24,"&gt;=" &amp; Data!A5,Deltagarförteckning!$C$4:$C$24,"&lt;" &amp; Data!A6,Deltagarförteckning!$I$4:$I$24,"=x")</f>
        <v>0</v>
      </c>
      <c r="I6" s="20">
        <f>COUNTIFS(Deltagarförteckning!$C$4:$C$24,"&gt;=" &amp; Data!A5,Deltagarförteckning!$C$4:$C$24,"&lt;" &amp; Data!A6,Deltagarförteckning!$J$4:$J$24,"=x")</f>
        <v>0</v>
      </c>
      <c r="J6" s="19">
        <f>COUNTIFS(Deltagarförteckning!$C$4:$C$24,"&gt;=" &amp; Data!A5,Deltagarförteckning!$C$4:$C$24,"&lt;" &amp; Data!A6,Deltagarförteckning!$L$4:$L$24,"=Ja")</f>
        <v>0</v>
      </c>
      <c r="K6" s="64">
        <f>COUNTIFS(Deltagarförteckning!$C$4:$C$24,"&gt;=" &amp; Data!A5,Deltagarförteckning!$C$4:$C$24,"&lt;" &amp; Data!A6,Deltagarförteckning!$M$4:$M$24,"=Ja")</f>
        <v>0</v>
      </c>
      <c r="L6" s="14"/>
      <c r="M6" s="44">
        <f t="shared" si="0"/>
        <v>0</v>
      </c>
      <c r="N6" s="14"/>
      <c r="O6" s="14"/>
      <c r="P6" s="29"/>
    </row>
    <row r="7" spans="1:16" ht="15.75" thickBot="1" x14ac:dyDescent="0.3">
      <c r="A7" s="31">
        <v>43617</v>
      </c>
      <c r="B7" s="20">
        <f>COUNTIF(Deltagarförteckning!$C$4:$C$24,"&gt;=" &amp; Data!A6)-COUNTIF(Deltagarförteckning!$C$4:$C$24,"&gt;=" &amp; Data!A7)</f>
        <v>0</v>
      </c>
      <c r="C7" s="20">
        <f>COUNTIFS(Deltagarförteckning!$C$4:$C$24,"&gt;=" &amp; Data!A6,Deltagarförteckning!$C$4:$C$24,"&lt;" &amp; Data!A7,Deltagarförteckning!$D$4:$D$24,"=x")</f>
        <v>0</v>
      </c>
      <c r="D7" s="20">
        <f>COUNTIFS(Deltagarförteckning!$C$4:$C$24,"&gt;=" &amp; Data!A6,Deltagarförteckning!$C$4:$C$24,"&lt;" &amp; Data!A7,Deltagarförteckning!$E$4:$E$24,"=x")</f>
        <v>0</v>
      </c>
      <c r="E7" s="20">
        <f>COUNTIFS(Deltagarförteckning!$C$4:$C$24,"&gt;=" &amp; Data!A6,Deltagarförteckning!$C$4:$C$24,"&lt;" &amp; Data!A7,Deltagarförteckning!$F$4:$F$24,"=x")</f>
        <v>0</v>
      </c>
      <c r="F7" s="20">
        <f>COUNTIFS(Deltagarförteckning!$C$4:$C$24,"&gt;=" &amp; Data!A6,Deltagarförteckning!$C$4:$C$24,"&lt;" &amp; Data!A7,Deltagarförteckning!$G$4:$G$24,"=x")</f>
        <v>0</v>
      </c>
      <c r="G7" s="20">
        <f>COUNTIFS(Deltagarförteckning!$C$4:$C$24,"&gt;=" &amp; Data!A6,Deltagarförteckning!$C$4:$C$24,"&lt;" &amp; Data!A7,Deltagarförteckning!$H$4:$H$24,"=x")</f>
        <v>0</v>
      </c>
      <c r="H7" s="21">
        <f>COUNTIFS(Deltagarförteckning!$C$4:$C$24,"&gt;=" &amp; Data!A6,Deltagarförteckning!$C$4:$C$24,"&lt;" &amp; Data!A7,Deltagarförteckning!$I$4:$I$24,"=x")</f>
        <v>0</v>
      </c>
      <c r="I7" s="20">
        <f>COUNTIFS(Deltagarförteckning!$C$4:$C$24,"&gt;=" &amp; Data!A6,Deltagarförteckning!$C$4:$C$24,"&lt;" &amp; Data!A7,Deltagarförteckning!$J$4:$J$24,"=x")</f>
        <v>0</v>
      </c>
      <c r="J7" s="19">
        <f>COUNTIFS(Deltagarförteckning!$C$4:$C$24,"&gt;=" &amp; Data!A6,Deltagarförteckning!$C$4:$C$24,"&lt;" &amp; Data!A7,Deltagarförteckning!$L$4:$L$24,"=Ja")</f>
        <v>0</v>
      </c>
      <c r="K7" s="64">
        <f>COUNTIFS(Deltagarförteckning!$C$4:$C$24,"&gt;=" &amp; Data!A6,Deltagarförteckning!$C$4:$C$24,"&lt;" &amp; Data!A7,Deltagarförteckning!$M$4:$M$24,"=Ja")</f>
        <v>0</v>
      </c>
      <c r="L7" s="14"/>
      <c r="M7" s="44">
        <f t="shared" si="0"/>
        <v>0</v>
      </c>
      <c r="N7" s="14"/>
      <c r="O7" s="14"/>
      <c r="P7" s="29"/>
    </row>
    <row r="8" spans="1:16" ht="15.75" thickBot="1" x14ac:dyDescent="0.3">
      <c r="A8" s="31">
        <v>43647</v>
      </c>
      <c r="B8" s="20">
        <f>COUNTIF(Deltagarförteckning!$C$4:$C$24,"&gt;=" &amp; Data!A7)-COUNTIF(Deltagarförteckning!$C$4:$C$24,"&gt;=" &amp; Data!A8)</f>
        <v>0</v>
      </c>
      <c r="C8" s="20">
        <f>COUNTIFS(Deltagarförteckning!$C$4:$C$24,"&gt;=" &amp; Data!A7,Deltagarförteckning!$C$4:$C$24,"&lt;" &amp; Data!A8,Deltagarförteckning!$D$4:$D$24,"=x")</f>
        <v>0</v>
      </c>
      <c r="D8" s="20">
        <f>COUNTIFS(Deltagarförteckning!$C$4:$C$24,"&gt;=" &amp; Data!A7,Deltagarförteckning!$C$4:$C$24,"&lt;" &amp; Data!A8,Deltagarförteckning!$E$4:$E$24,"=x")</f>
        <v>0</v>
      </c>
      <c r="E8" s="20">
        <f>COUNTIFS(Deltagarförteckning!$C$4:$C$24,"&gt;=" &amp; Data!A7,Deltagarförteckning!$C$4:$C$24,"&lt;" &amp; Data!A8,Deltagarförteckning!$F$4:$F$24,"=x")</f>
        <v>0</v>
      </c>
      <c r="F8" s="20">
        <f>COUNTIFS(Deltagarförteckning!$C$4:$C$24,"&gt;=" &amp; Data!A7,Deltagarförteckning!$C$4:$C$24,"&lt;" &amp; Data!A8,Deltagarförteckning!$G$4:$G$24,"=x")</f>
        <v>0</v>
      </c>
      <c r="G8" s="20">
        <f>COUNTIFS(Deltagarförteckning!$C$4:$C$24,"&gt;=" &amp; Data!A7,Deltagarförteckning!$C$4:$C$24,"&lt;" &amp; Data!A8,Deltagarförteckning!$H$4:$H$24,"=x")</f>
        <v>0</v>
      </c>
      <c r="H8" s="21">
        <f>COUNTIFS(Deltagarförteckning!$C$4:$C$24,"&gt;=" &amp; Data!A7,Deltagarförteckning!$C$4:$C$24,"&lt;" &amp; Data!A8,Deltagarförteckning!$I$4:$I$24,"=x")</f>
        <v>0</v>
      </c>
      <c r="I8" s="20">
        <f>COUNTIFS(Deltagarförteckning!$C$4:$C$24,"&gt;=" &amp; Data!A7,Deltagarförteckning!$C$4:$C$24,"&lt;" &amp; Data!A8,Deltagarförteckning!$J$4:$J$24,"=x")</f>
        <v>0</v>
      </c>
      <c r="J8" s="19">
        <f>COUNTIFS(Deltagarförteckning!$C$4:$C$24,"&gt;=" &amp; Data!A7,Deltagarförteckning!$C$4:$C$24,"&lt;" &amp; Data!A8,Deltagarförteckning!$L$4:$L$24,"=Ja")</f>
        <v>0</v>
      </c>
      <c r="K8" s="64">
        <f>COUNTIFS(Deltagarförteckning!$C$4:$C$24,"&gt;=" &amp; Data!A7,Deltagarförteckning!$C$4:$C$24,"&lt;" &amp; Data!A8,Deltagarförteckning!$M$4:$M$24,"=Ja")</f>
        <v>0</v>
      </c>
      <c r="L8" s="14"/>
      <c r="M8" s="44">
        <f t="shared" si="0"/>
        <v>0</v>
      </c>
      <c r="N8" s="14"/>
      <c r="O8" s="14"/>
      <c r="P8" s="29"/>
    </row>
    <row r="9" spans="1:16" ht="15.75" thickBot="1" x14ac:dyDescent="0.3">
      <c r="A9" s="31">
        <v>43678</v>
      </c>
      <c r="B9" s="20">
        <f>COUNTIF(Deltagarförteckning!$C$4:$C$24,"&gt;=" &amp; Data!A8)-COUNTIF(Deltagarförteckning!$C$4:$C$24,"&gt;=" &amp; Data!A9)</f>
        <v>0</v>
      </c>
      <c r="C9" s="20">
        <f>COUNTIFS(Deltagarförteckning!$C$4:$C$24,"&gt;=" &amp; Data!A8,Deltagarförteckning!$C$4:$C$24,"&lt;" &amp; Data!A9,Deltagarförteckning!$D$4:$D$24,"=x")</f>
        <v>0</v>
      </c>
      <c r="D9" s="20">
        <f>COUNTIFS(Deltagarförteckning!$C$4:$C$24,"&gt;=" &amp; Data!A8,Deltagarförteckning!$C$4:$C$24,"&lt;" &amp; Data!A9,Deltagarförteckning!$E$4:$E$24,"=x")</f>
        <v>0</v>
      </c>
      <c r="E9" s="20">
        <f>COUNTIFS(Deltagarförteckning!$C$4:$C$24,"&gt;=" &amp; Data!A8,Deltagarförteckning!$C$4:$C$24,"&lt;" &amp; Data!A9,Deltagarförteckning!$F$4:$F$24,"=x")</f>
        <v>0</v>
      </c>
      <c r="F9" s="20">
        <f>COUNTIFS(Deltagarförteckning!$C$4:$C$24,"&gt;=" &amp; Data!A8,Deltagarförteckning!$C$4:$C$24,"&lt;" &amp; Data!A9,Deltagarförteckning!$G$4:$G$24,"=x")</f>
        <v>0</v>
      </c>
      <c r="G9" s="20">
        <f>COUNTIFS(Deltagarförteckning!$C$4:$C$24,"&gt;=" &amp; Data!A8,Deltagarförteckning!$C$4:$C$24,"&lt;" &amp; Data!A9,Deltagarförteckning!$H$4:$H$24,"=x")</f>
        <v>0</v>
      </c>
      <c r="H9" s="21">
        <f>COUNTIFS(Deltagarförteckning!$C$4:$C$24,"&gt;=" &amp; Data!A8,Deltagarförteckning!$C$4:$C$24,"&lt;" &amp; Data!A9,Deltagarförteckning!$I$4:$I$24,"=x")</f>
        <v>0</v>
      </c>
      <c r="I9" s="20">
        <f>COUNTIFS(Deltagarförteckning!$C$4:$C$24,"&gt;=" &amp; Data!A8,Deltagarförteckning!$C$4:$C$24,"&lt;" &amp; Data!A9,Deltagarförteckning!$J$4:$J$24,"=x")</f>
        <v>0</v>
      </c>
      <c r="J9" s="19">
        <f>COUNTIFS(Deltagarförteckning!$C$4:$C$24,"&gt;=" &amp; Data!A8,Deltagarförteckning!$C$4:$C$24,"&lt;" &amp; Data!A9,Deltagarförteckning!$L$4:$L$24,"=Ja")</f>
        <v>0</v>
      </c>
      <c r="K9" s="64">
        <f>COUNTIFS(Deltagarförteckning!$C$4:$C$24,"&gt;=" &amp; Data!A8,Deltagarförteckning!$C$4:$C$24,"&lt;" &amp; Data!A9,Deltagarförteckning!$M$4:$M$24,"=Ja")</f>
        <v>0</v>
      </c>
      <c r="L9" s="14"/>
      <c r="M9" s="44">
        <f t="shared" si="0"/>
        <v>0</v>
      </c>
      <c r="N9" s="14"/>
      <c r="O9" s="14"/>
      <c r="P9" s="29"/>
    </row>
    <row r="10" spans="1:16" ht="15.75" thickBot="1" x14ac:dyDescent="0.3">
      <c r="A10" s="31">
        <v>43709</v>
      </c>
      <c r="B10" s="20">
        <f>COUNTIF(Deltagarförteckning!$C$4:$C$24,"&gt;=" &amp; Data!A9)-COUNTIF(Deltagarförteckning!$C$4:$C$24,"&gt;=" &amp; Data!A10)</f>
        <v>0</v>
      </c>
      <c r="C10" s="21">
        <f>COUNTIFS(Deltagarförteckning!$C$4:$C$24,"&gt;=" &amp; Data!A9,Deltagarförteckning!$C$4:$C$24,"&lt;" &amp; Data!A10,Deltagarförteckning!$D$4:$D$24,"=x")</f>
        <v>0</v>
      </c>
      <c r="D10" s="20">
        <f>COUNTIFS(Deltagarförteckning!$C$4:$C$24,"&gt;=" &amp; Data!A9,Deltagarförteckning!$C$4:$C$24,"&lt;" &amp; Data!A10,Deltagarförteckning!$E$4:$E$24,"=x")</f>
        <v>0</v>
      </c>
      <c r="E10" s="21">
        <f>COUNTIFS(Deltagarförteckning!$C$4:$C$24,"&gt;=" &amp; Data!A9,Deltagarförteckning!$C$4:$C$24,"&lt;" &amp; Data!A10,Deltagarförteckning!$F$4:$F$24,"=x")</f>
        <v>0</v>
      </c>
      <c r="F10" s="20">
        <f>COUNTIFS(Deltagarförteckning!$C$4:$C$24,"&gt;=" &amp; Data!A9,Deltagarförteckning!$C$4:$C$24,"&lt;" &amp; Data!A10,Deltagarförteckning!$G$4:$G$24,"=x")</f>
        <v>0</v>
      </c>
      <c r="G10" s="21">
        <f>COUNTIFS(Deltagarförteckning!$C$4:$C$24,"&gt;=" &amp; Data!A9,Deltagarförteckning!$C$4:$C$24,"&lt;" &amp; Data!A10,Deltagarförteckning!$H$4:$H$24,"=x")</f>
        <v>0</v>
      </c>
      <c r="H10" s="21">
        <f>COUNTIFS(Deltagarförteckning!$C$4:$C$24,"&gt;=" &amp; Data!A9,Deltagarförteckning!$C$4:$C$24,"&lt;" &amp; Data!A10,Deltagarförteckning!$I$4:$I$24,"=x")</f>
        <v>0</v>
      </c>
      <c r="I10" s="21">
        <f>COUNTIFS(Deltagarförteckning!$C$4:$C$24,"&gt;=" &amp; Data!A9,Deltagarförteckning!$C$4:$C$24,"&lt;" &amp; Data!A10,Deltagarförteckning!$J$4:$J$24,"=x")</f>
        <v>0</v>
      </c>
      <c r="J10" s="19">
        <f>COUNTIFS(Deltagarförteckning!$C$4:$C$24,"&gt;=" &amp; Data!A9,Deltagarförteckning!$C$4:$C$24,"&lt;" &amp; Data!A10,Deltagarförteckning!$L$4:$L$24,"=Ja")</f>
        <v>0</v>
      </c>
      <c r="K10" s="64">
        <f>COUNTIFS(Deltagarförteckning!$C$4:$C$24,"&gt;=" &amp; Data!A9,Deltagarförteckning!$C$4:$C$24,"&lt;" &amp; Data!A10,Deltagarförteckning!$M$4:$M$24,"=Ja")</f>
        <v>0</v>
      </c>
      <c r="L10" s="14"/>
      <c r="M10" s="44">
        <f t="shared" si="0"/>
        <v>0</v>
      </c>
      <c r="N10" s="14"/>
      <c r="O10" s="14"/>
      <c r="P10" s="29"/>
    </row>
    <row r="11" spans="1:16" ht="15.75" thickBot="1" x14ac:dyDescent="0.3">
      <c r="A11" s="31">
        <v>43739</v>
      </c>
      <c r="B11" s="20">
        <f>COUNTIF(Deltagarförteckning!$C$4:$C$24,"&gt;=" &amp; Data!A10)-COUNTIF(Deltagarförteckning!$C$4:$C$24,"&gt;=" &amp; Data!A11)</f>
        <v>0</v>
      </c>
      <c r="C11" s="21">
        <f>COUNTIFS(Deltagarförteckning!$C$4:$C$24,"&gt;=" &amp; Data!A10,Deltagarförteckning!$C$4:$C$24,"&lt;" &amp; Data!A11,Deltagarförteckning!$D$4:$D$24,"=x")</f>
        <v>0</v>
      </c>
      <c r="D11" s="20">
        <f>COUNTIFS(Deltagarförteckning!$C$4:$C$24,"&gt;=" &amp; Data!A10,Deltagarförteckning!$C$4:$C$24,"&lt;" &amp; Data!A11,Deltagarförteckning!$E$4:$E$24,"=x")</f>
        <v>0</v>
      </c>
      <c r="E11" s="21">
        <f>COUNTIFS(Deltagarförteckning!$C$4:$C$24,"&gt;=" &amp; Data!A10,Deltagarförteckning!$C$4:$C$24,"&lt;" &amp; Data!A11,Deltagarförteckning!$F$4:$F$24,"=x")</f>
        <v>0</v>
      </c>
      <c r="F11" s="20">
        <f>COUNTIFS(Deltagarförteckning!$C$4:$C$24,"&gt;=" &amp; Data!A10,Deltagarförteckning!$C$4:$C$24,"&lt;" &amp; Data!A11,Deltagarförteckning!$G$4:$G$24,"=x")</f>
        <v>0</v>
      </c>
      <c r="G11" s="21">
        <f>COUNTIFS(Deltagarförteckning!$C$4:$C$24,"&gt;=" &amp; Data!A10,Deltagarförteckning!$C$4:$C$24,"&lt;" &amp; Data!A11,Deltagarförteckning!$H$4:$H$24,"=x")</f>
        <v>0</v>
      </c>
      <c r="H11" s="21">
        <f>COUNTIFS(Deltagarförteckning!$C$4:$C$24,"&gt;=" &amp; Data!A10,Deltagarförteckning!$C$4:$C$24,"&lt;" &amp; Data!A11,Deltagarförteckning!$I$4:$I$24,"=x")</f>
        <v>0</v>
      </c>
      <c r="I11" s="21">
        <f>COUNTIFS(Deltagarförteckning!$C$4:$C$24,"&gt;=" &amp; Data!A10,Deltagarförteckning!$C$4:$C$24,"&lt;" &amp; Data!A11,Deltagarförteckning!$J$4:$J$24,"=x")</f>
        <v>0</v>
      </c>
      <c r="J11" s="19">
        <f>COUNTIFS(Deltagarförteckning!$C$4:$C$24,"&gt;=" &amp; Data!A10,Deltagarförteckning!$C$4:$C$24,"&lt;" &amp; Data!A11,Deltagarförteckning!$L$4:$L$24,"=Ja")</f>
        <v>0</v>
      </c>
      <c r="K11" s="64">
        <f>COUNTIFS(Deltagarförteckning!$C$4:$C$24,"&gt;=" &amp; Data!A10,Deltagarförteckning!$C$4:$C$24,"&lt;" &amp; Data!A11,Deltagarförteckning!$M$4:$M$24,"=Ja")</f>
        <v>0</v>
      </c>
      <c r="L11" s="14"/>
      <c r="M11" s="44">
        <f t="shared" si="0"/>
        <v>0</v>
      </c>
      <c r="N11" s="14"/>
      <c r="O11" s="14"/>
      <c r="P11" s="29"/>
    </row>
    <row r="12" spans="1:16" ht="15.75" thickBot="1" x14ac:dyDescent="0.3">
      <c r="A12" s="31">
        <v>43770</v>
      </c>
      <c r="B12" s="20">
        <f>COUNTIF(Deltagarförteckning!$C$4:$C$24,"&gt;=" &amp; Data!A11)-COUNTIF(Deltagarförteckning!$C$4:$C$24,"&gt;=" &amp; Data!A12)</f>
        <v>0</v>
      </c>
      <c r="C12" s="20">
        <f>COUNTIFS(Deltagarförteckning!$C$4:$C$24,"&gt;=" &amp; Data!A11,Deltagarförteckning!$C$4:$C$24,"&lt;" &amp; Data!A12,Deltagarförteckning!$D$4:$D$24,"=x")</f>
        <v>0</v>
      </c>
      <c r="D12" s="20">
        <f>COUNTIFS(Deltagarförteckning!$C$4:$C$24,"&gt;=" &amp; Data!A11,Deltagarförteckning!$C$4:$C$24,"&lt;" &amp; Data!A12,Deltagarförteckning!$E$4:$E$24,"=x")</f>
        <v>0</v>
      </c>
      <c r="E12" s="20">
        <f>COUNTIFS(Deltagarförteckning!$C$4:$C$24,"&gt;=" &amp; Data!A11,Deltagarförteckning!$C$4:$C$24,"&lt;" &amp; Data!A12,Deltagarförteckning!$F$4:$F$24,"=x")</f>
        <v>0</v>
      </c>
      <c r="F12" s="20">
        <f>COUNTIFS(Deltagarförteckning!$C$4:$C$24,"&gt;=" &amp; Data!A11,Deltagarförteckning!$C$4:$C$24,"&lt;" &amp; Data!A12,Deltagarförteckning!$G$4:$G$24,"=x")</f>
        <v>0</v>
      </c>
      <c r="G12" s="20">
        <f>COUNTIFS(Deltagarförteckning!$C$4:$C$24,"&gt;=" &amp; Data!A11,Deltagarförteckning!$C$4:$C$24,"&lt;" &amp; Data!A12,Deltagarförteckning!$H$4:$H$24,"=x")</f>
        <v>0</v>
      </c>
      <c r="H12" s="21">
        <f>COUNTIFS(Deltagarförteckning!$C$4:$C$24,"&gt;=" &amp; Data!A11,Deltagarförteckning!$C$4:$C$24,"&lt;" &amp; Data!A12,Deltagarförteckning!$I$4:$I$24,"=x")</f>
        <v>0</v>
      </c>
      <c r="I12" s="21">
        <f>COUNTIFS(Deltagarförteckning!$C$4:$C$24,"&gt;=" &amp; Data!A11,Deltagarförteckning!$C$4:$C$24,"&lt;" &amp; Data!A12,Deltagarförteckning!$J$4:$J$24,"=x")</f>
        <v>0</v>
      </c>
      <c r="J12" s="19">
        <f>COUNTIFS(Deltagarförteckning!$C$4:$C$24,"&gt;=" &amp; Data!A11,Deltagarförteckning!$C$4:$C$24,"&lt;" &amp; Data!A12,Deltagarförteckning!$L$4:$L$24,"=Ja")</f>
        <v>0</v>
      </c>
      <c r="K12" s="64">
        <f>COUNTIFS(Deltagarförteckning!$C$4:$C$24,"&gt;=" &amp; Data!A11,Deltagarförteckning!$C$4:$C$24,"&lt;" &amp; Data!A12,Deltagarförteckning!$M$4:$M$24,"=Ja")</f>
        <v>0</v>
      </c>
      <c r="L12" s="14"/>
      <c r="M12" s="44">
        <f t="shared" si="0"/>
        <v>0</v>
      </c>
      <c r="N12" s="14"/>
      <c r="O12" s="14"/>
      <c r="P12" s="29"/>
    </row>
    <row r="13" spans="1:16" ht="15.75" thickBot="1" x14ac:dyDescent="0.3">
      <c r="A13" s="31">
        <v>43800</v>
      </c>
      <c r="B13" s="20">
        <f>COUNTIF(Deltagarförteckning!$C$4:$C$24,"&gt;=" &amp; Data!A12)-COUNTIF(Deltagarförteckning!$C$4:$C$24,"&gt;=" &amp; Data!A13)</f>
        <v>0</v>
      </c>
      <c r="C13" s="20">
        <f>COUNTIFS(Deltagarförteckning!$C$4:$C$24,"&gt;=" &amp; Data!A12,Deltagarförteckning!$C$4:$C$24,"&lt;" &amp; Data!A13,Deltagarförteckning!$D$4:$D$24,"=x")</f>
        <v>0</v>
      </c>
      <c r="D13" s="20">
        <f>COUNTIFS(Deltagarförteckning!$C$4:$C$24,"&gt;=" &amp; Data!A12,Deltagarförteckning!$C$4:$C$24,"&lt;" &amp; Data!A13,Deltagarförteckning!$E$4:$E$24,"=x")</f>
        <v>0</v>
      </c>
      <c r="E13" s="20">
        <f>COUNTIFS(Deltagarförteckning!$C$4:$C$24,"&gt;=" &amp; Data!A12,Deltagarförteckning!$C$4:$C$24,"&lt;" &amp; Data!A13,Deltagarförteckning!$F$4:$F$24,"=x")</f>
        <v>0</v>
      </c>
      <c r="F13" s="20">
        <f>COUNTIFS(Deltagarförteckning!$C$4:$C$24,"&gt;=" &amp; Data!A12,Deltagarförteckning!$C$4:$C$24,"&lt;" &amp; Data!A13,Deltagarförteckning!$G$4:$G$24,"=x")</f>
        <v>0</v>
      </c>
      <c r="G13" s="20">
        <f>COUNTIFS(Deltagarförteckning!$C$4:$C$24,"&gt;=" &amp; Data!A12,Deltagarförteckning!$C$4:$C$24,"&lt;" &amp; Data!A13,Deltagarförteckning!$H$4:$H$24,"=x")</f>
        <v>0</v>
      </c>
      <c r="H13" s="21">
        <f>COUNTIFS(Deltagarförteckning!$C$4:$C$24,"&gt;=" &amp; Data!A12,Deltagarförteckning!$C$4:$C$24,"&lt;" &amp; Data!A13,Deltagarförteckning!$I$4:$I$24,"=x")</f>
        <v>0</v>
      </c>
      <c r="I13" s="21">
        <f>COUNTIFS(Deltagarförteckning!$C$4:$C$24,"&gt;=" &amp; Data!A12,Deltagarförteckning!$C$4:$C$24,"&lt;" &amp; Data!A13,Deltagarförteckning!$J$4:$J$24,"=x")</f>
        <v>0</v>
      </c>
      <c r="J13" s="19">
        <f>COUNTIFS(Deltagarförteckning!$C$4:$C$24,"&gt;=" &amp; Data!A12,Deltagarförteckning!$C$4:$C$24,"&lt;" &amp; Data!A13,Deltagarförteckning!$L$4:$L$24,"=Ja")</f>
        <v>0</v>
      </c>
      <c r="K13" s="64">
        <f>COUNTIFS(Deltagarförteckning!$C$4:$C$24,"&gt;=" &amp; Data!A12,Deltagarförteckning!$C$4:$C$24,"&lt;" &amp; Data!A13,Deltagarförteckning!$M$4:$M$24,"=Ja")</f>
        <v>0</v>
      </c>
      <c r="L13" s="14"/>
      <c r="M13" s="44">
        <f t="shared" si="0"/>
        <v>0</v>
      </c>
      <c r="N13" s="14"/>
      <c r="O13" s="14"/>
      <c r="P13" s="29"/>
    </row>
    <row r="14" spans="1:16" ht="15.75" thickBot="1" x14ac:dyDescent="0.3">
      <c r="A14" s="31">
        <v>43831</v>
      </c>
      <c r="B14" s="20">
        <f>COUNTIF(Deltagarförteckning!$C$4:$C$24,"&gt;=" &amp; Data!A13)-COUNTIF(Deltagarförteckning!$C$4:$C$24,"&gt;=" &amp; Data!A14)</f>
        <v>0</v>
      </c>
      <c r="C14" s="20">
        <f>COUNTIFS(Deltagarförteckning!$C$4:$C$24,"&gt;=" &amp; Data!A13,Deltagarförteckning!$C$4:$C$24,"&lt;" &amp; Data!A14,Deltagarförteckning!$D$4:$D$24,"=x")</f>
        <v>0</v>
      </c>
      <c r="D14" s="20">
        <f>COUNTIFS(Deltagarförteckning!$C$4:$C$24,"&gt;=" &amp; Data!A13,Deltagarförteckning!$C$4:$C$24,"&lt;" &amp; Data!A14,Deltagarförteckning!$E$4:$E$24,"=x")</f>
        <v>0</v>
      </c>
      <c r="E14" s="20">
        <f>COUNTIFS(Deltagarförteckning!$C$4:$C$24,"&gt;=" &amp; Data!A13,Deltagarförteckning!$C$4:$C$24,"&lt;" &amp; Data!A14,Deltagarförteckning!$F$4:$F$24,"=x")</f>
        <v>0</v>
      </c>
      <c r="F14" s="20">
        <f>COUNTIFS(Deltagarförteckning!$C$4:$C$24,"&gt;=" &amp; Data!A13,Deltagarförteckning!$C$4:$C$24,"&lt;" &amp; Data!A14,Deltagarförteckning!$G$4:$G$24,"=x")</f>
        <v>0</v>
      </c>
      <c r="G14" s="20">
        <f>COUNTIFS(Deltagarförteckning!$C$4:$C$24,"&gt;=" &amp; Data!A13,Deltagarförteckning!$C$4:$C$24,"&lt;" &amp; Data!A14,Deltagarförteckning!$H$4:$H$24,"=x")</f>
        <v>0</v>
      </c>
      <c r="H14" s="21">
        <f>COUNTIFS(Deltagarförteckning!$C$4:$C$24,"&gt;=" &amp; Data!A13,Deltagarförteckning!$C$4:$C$24,"&lt;" &amp; Data!A14,Deltagarförteckning!$I$4:$I$24,"=x")</f>
        <v>0</v>
      </c>
      <c r="I14" s="21">
        <f>COUNTIFS(Deltagarförteckning!$C$4:$C$24,"&gt;=" &amp; Data!A13,Deltagarförteckning!$C$4:$C$24,"&lt;" &amp; Data!A14,Deltagarförteckning!$J$4:$J$24,"=x")</f>
        <v>0</v>
      </c>
      <c r="J14" s="19">
        <f>COUNTIFS(Deltagarförteckning!$C$4:$C$24,"&gt;=" &amp; Data!A13,Deltagarförteckning!$C$4:$C$24,"&lt;" &amp; Data!A14,Deltagarförteckning!$L$4:$L$24,"=Ja")</f>
        <v>0</v>
      </c>
      <c r="K14" s="64">
        <f>COUNTIFS(Deltagarförteckning!$C$4:$C$24,"&gt;=" &amp; Data!A13,Deltagarförteckning!$C$4:$C$24,"&lt;" &amp; Data!A14,Deltagarförteckning!$M$4:$M$24,"=Ja")</f>
        <v>0</v>
      </c>
      <c r="L14" s="14"/>
      <c r="M14" s="44">
        <f t="shared" si="0"/>
        <v>0</v>
      </c>
      <c r="N14" s="14"/>
      <c r="O14" s="14"/>
      <c r="P14" s="29"/>
    </row>
    <row r="15" spans="1:16" ht="15.75" thickBot="1" x14ac:dyDescent="0.3">
      <c r="A15" s="31">
        <v>43862</v>
      </c>
      <c r="B15" s="20">
        <f>COUNTIF(Deltagarförteckning!$C$4:$C$24,"&gt;=" &amp; Data!A14)-COUNTIF(Deltagarförteckning!$C$4:$C$24,"&gt;=" &amp; Data!A15)</f>
        <v>0</v>
      </c>
      <c r="C15" s="20">
        <f>COUNTIFS(Deltagarförteckning!$C$4:$C$24,"&gt;=" &amp; Data!A14,Deltagarförteckning!$C$4:$C$24,"&lt;" &amp; Data!A15,Deltagarförteckning!$D$4:$D$24,"=x")</f>
        <v>0</v>
      </c>
      <c r="D15" s="20">
        <f>COUNTIFS(Deltagarförteckning!$C$4:$C$24,"&gt;=" &amp; Data!A14,Deltagarförteckning!$C$4:$C$24,"&lt;" &amp; Data!A15,Deltagarförteckning!$E$4:$E$24,"=x")</f>
        <v>0</v>
      </c>
      <c r="E15" s="20">
        <f>COUNTIFS(Deltagarförteckning!$C$4:$C$24,"&gt;=" &amp; Data!A14,Deltagarförteckning!$C$4:$C$24,"&lt;" &amp; Data!A15,Deltagarförteckning!$F$4:$F$24,"=x")</f>
        <v>0</v>
      </c>
      <c r="F15" s="20">
        <f>COUNTIFS(Deltagarförteckning!$C$4:$C$24,"&gt;=" &amp; Data!A14,Deltagarförteckning!$C$4:$C$24,"&lt;" &amp; Data!A15,Deltagarförteckning!$G$4:$G$24,"=x")</f>
        <v>0</v>
      </c>
      <c r="G15" s="20">
        <f>COUNTIFS(Deltagarförteckning!$C$4:$C$24,"&gt;=" &amp; Data!A14,Deltagarförteckning!$C$4:$C$24,"&lt;" &amp; Data!A15,Deltagarförteckning!$H$4:$H$24,"=x")</f>
        <v>0</v>
      </c>
      <c r="H15" s="21">
        <f>COUNTIFS(Deltagarförteckning!$C$4:$C$24,"&gt;=" &amp; Data!A14,Deltagarförteckning!$C$4:$C$24,"&lt;" &amp; Data!A15,Deltagarförteckning!$I$4:$I$24,"=x")</f>
        <v>0</v>
      </c>
      <c r="I15" s="21">
        <f>COUNTIFS(Deltagarförteckning!$C$4:$C$24,"&gt;=" &amp; Data!A14,Deltagarförteckning!$C$4:$C$24,"&lt;" &amp; Data!A15,Deltagarförteckning!$J$4:$J$24,"=x")</f>
        <v>0</v>
      </c>
      <c r="J15" s="19">
        <f>COUNTIFS(Deltagarförteckning!$C$4:$C$24,"&gt;=" &amp; Data!A14,Deltagarförteckning!$C$4:$C$24,"&lt;" &amp; Data!A15,Deltagarförteckning!$L$4:$L$24,"=Ja")</f>
        <v>0</v>
      </c>
      <c r="K15" s="64">
        <f>COUNTIFS(Deltagarförteckning!$C$4:$C$24,"&gt;=" &amp; Data!A14,Deltagarförteckning!$C$4:$C$24,"&lt;" &amp; Data!A15,Deltagarförteckning!$M$4:$M$24,"=Ja")</f>
        <v>0</v>
      </c>
      <c r="L15" s="14"/>
      <c r="M15" s="44">
        <f t="shared" si="0"/>
        <v>0</v>
      </c>
      <c r="N15" s="14"/>
      <c r="O15" s="14"/>
      <c r="P15" s="29"/>
    </row>
    <row r="16" spans="1:16" ht="15.75" thickBot="1" x14ac:dyDescent="0.3">
      <c r="A16" s="31">
        <v>43891</v>
      </c>
      <c r="B16" s="20">
        <f>COUNTIF(Deltagarförteckning!$C$4:$C$24,"&gt;=" &amp; Data!A15)-COUNTIF(Deltagarförteckning!$C$4:$C$24,"&gt;=" &amp; Data!A16)</f>
        <v>0</v>
      </c>
      <c r="C16" s="20">
        <f>COUNTIFS(Deltagarförteckning!$C$4:$C$24,"&gt;=" &amp; Data!A15,Deltagarförteckning!$C$4:$C$24,"&lt;" &amp; Data!A16,Deltagarförteckning!$D$4:$D$24,"=x")</f>
        <v>0</v>
      </c>
      <c r="D16" s="20">
        <f>COUNTIFS(Deltagarförteckning!$C$4:$C$24,"&gt;=" &amp; Data!A15,Deltagarförteckning!$C$4:$C$24,"&lt;" &amp; Data!A16,Deltagarförteckning!$E$4:$E$24,"=x")</f>
        <v>0</v>
      </c>
      <c r="E16" s="21">
        <f>COUNTIFS(Deltagarförteckning!$C$4:$C$24,"&gt;=" &amp; Data!A15,Deltagarförteckning!$C$4:$C$24,"&lt;" &amp; Data!A16,Deltagarförteckning!$F$4:$F$24,"=x")</f>
        <v>0</v>
      </c>
      <c r="F16" s="20">
        <f>COUNTIFS(Deltagarförteckning!$C$4:$C$24,"&gt;=" &amp; Data!A15,Deltagarförteckning!$C$4:$C$24,"&lt;" &amp; Data!A16,Deltagarförteckning!$G$4:$G$24,"=x")</f>
        <v>0</v>
      </c>
      <c r="G16" s="21">
        <f>COUNTIFS(Deltagarförteckning!$C$4:$C$24,"&gt;=" &amp; Data!A15,Deltagarförteckning!$C$4:$C$24,"&lt;" &amp; Data!A16,Deltagarförteckning!$H$4:$H$24,"=x")</f>
        <v>0</v>
      </c>
      <c r="H16" s="21">
        <f>COUNTIFS(Deltagarförteckning!$C$4:$C$24,"&gt;=" &amp; Data!A15,Deltagarförteckning!$C$4:$C$24,"&lt;" &amp; Data!A16,Deltagarförteckning!$I$4:$I$24,"=x")</f>
        <v>0</v>
      </c>
      <c r="I16" s="21">
        <f>COUNTIFS(Deltagarförteckning!$C$4:$C$24,"&gt;=" &amp; Data!A15,Deltagarförteckning!$C$4:$C$24,"&lt;" &amp; Data!A16,Deltagarförteckning!$J$4:$J$24,"=x")</f>
        <v>0</v>
      </c>
      <c r="J16" s="19">
        <f>COUNTIFS(Deltagarförteckning!$C$4:$C$24,"&gt;=" &amp; Data!A15,Deltagarförteckning!$C$4:$C$24,"&lt;" &amp; Data!A16,Deltagarförteckning!$L$4:$L$24,"=Ja")</f>
        <v>0</v>
      </c>
      <c r="K16" s="64">
        <f>COUNTIFS(Deltagarförteckning!$C$4:$C$24,"&gt;=" &amp; Data!A15,Deltagarförteckning!$C$4:$C$24,"&lt;" &amp; Data!A16,Deltagarförteckning!$M$4:$M$24,"=Ja")</f>
        <v>0</v>
      </c>
      <c r="L16" s="14"/>
      <c r="M16" s="44">
        <f t="shared" si="0"/>
        <v>0</v>
      </c>
      <c r="N16" s="14"/>
      <c r="O16" s="14"/>
      <c r="P16" s="29"/>
    </row>
    <row r="17" spans="1:16" ht="15.75" thickBot="1" x14ac:dyDescent="0.3">
      <c r="A17" s="31">
        <v>43922</v>
      </c>
      <c r="B17" s="20">
        <f>COUNTIF(Deltagarförteckning!$C$4:$C$24,"&gt;=" &amp; Data!A16)-COUNTIF(Deltagarförteckning!$C$4:$C$24,"&gt;=" &amp; Data!A17)</f>
        <v>0</v>
      </c>
      <c r="C17" s="20">
        <f>COUNTIFS(Deltagarförteckning!$C$4:$C$24,"&gt;=" &amp; Data!A16,Deltagarförteckning!$C$4:$C$24,"&lt;" &amp; Data!A17,Deltagarförteckning!$D$4:$D$24,"=x")</f>
        <v>0</v>
      </c>
      <c r="D17" s="20">
        <f>COUNTIFS(Deltagarförteckning!$C$4:$C$24,"&gt;=" &amp; Data!A16,Deltagarförteckning!$C$4:$C$24,"&lt;" &amp; Data!A17,Deltagarförteckning!$E$4:$E$24,"=x")</f>
        <v>0</v>
      </c>
      <c r="E17" s="21">
        <f>COUNTIFS(Deltagarförteckning!$C$4:$C$24,"&gt;=" &amp; Data!A16,Deltagarförteckning!$C$4:$C$24,"&lt;" &amp; Data!A17,Deltagarförteckning!$F$4:$F$24,"=x")</f>
        <v>0</v>
      </c>
      <c r="F17" s="20">
        <f>COUNTIFS(Deltagarförteckning!$C$4:$C$24,"&gt;=" &amp; Data!A16,Deltagarförteckning!$C$4:$C$24,"&lt;" &amp; Data!A17,Deltagarförteckning!$G$4:$G$24,"=x")</f>
        <v>0</v>
      </c>
      <c r="G17" s="21">
        <f>COUNTIFS(Deltagarförteckning!$C$4:$C$24,"&gt;=" &amp; Data!A16,Deltagarförteckning!$C$4:$C$24,"&lt;" &amp; Data!A17,Deltagarförteckning!$H$4:$H$24,"=x")</f>
        <v>0</v>
      </c>
      <c r="H17" s="21">
        <f>COUNTIFS(Deltagarförteckning!$C$4:$C$24,"&gt;=" &amp; Data!A16,Deltagarförteckning!$C$4:$C$24,"&lt;" &amp; Data!A17,Deltagarförteckning!$I$4:$I$24,"=x")</f>
        <v>0</v>
      </c>
      <c r="I17" s="21">
        <f>COUNTIFS(Deltagarförteckning!$C$4:$C$24,"&gt;=" &amp; Data!A16,Deltagarförteckning!$C$4:$C$24,"&lt;" &amp; Data!A17,Deltagarförteckning!$J$4:$J$24,"=x")</f>
        <v>0</v>
      </c>
      <c r="J17" s="19">
        <f>COUNTIFS(Deltagarförteckning!$C$4:$C$24,"&gt;=" &amp; Data!A16,Deltagarförteckning!$C$4:$C$24,"&lt;" &amp; Data!A17,Deltagarförteckning!$L$4:$L$24,"=Ja")</f>
        <v>0</v>
      </c>
      <c r="K17" s="64">
        <f>COUNTIFS(Deltagarförteckning!$C$4:$C$24,"&gt;=" &amp; Data!A16,Deltagarförteckning!$C$4:$C$24,"&lt;" &amp; Data!A17,Deltagarförteckning!$M$4:$M$24,"=Ja")</f>
        <v>0</v>
      </c>
      <c r="L17" s="14"/>
      <c r="M17" s="44">
        <f t="shared" si="0"/>
        <v>0</v>
      </c>
      <c r="N17" s="14"/>
      <c r="O17" s="14"/>
      <c r="P17" s="29"/>
    </row>
    <row r="18" spans="1:16" ht="15.75" thickBot="1" x14ac:dyDescent="0.3">
      <c r="A18" s="31">
        <v>43952</v>
      </c>
      <c r="B18" s="20">
        <f>COUNTIF(Deltagarförteckning!$C$4:$C$24,"&gt;=" &amp; Data!A17)-COUNTIF(Deltagarförteckning!$C$4:$C$24,"&gt;=" &amp; Data!A18)</f>
        <v>0</v>
      </c>
      <c r="C18" s="20">
        <f>COUNTIFS(Deltagarförteckning!$C$4:$C$24,"&gt;=" &amp; Data!A17,Deltagarförteckning!$C$4:$C$24,"&lt;" &amp; Data!A18,Deltagarförteckning!$D$4:$D$24,"=x")</f>
        <v>0</v>
      </c>
      <c r="D18" s="20">
        <f>COUNTIFS(Deltagarförteckning!$C$4:$C$24,"&gt;=" &amp; Data!A17,Deltagarförteckning!$C$4:$C$24,"&lt;" &amp; Data!A18,Deltagarförteckning!$E$4:$E$24,"=x")</f>
        <v>0</v>
      </c>
      <c r="E18" s="21">
        <f>COUNTIFS(Deltagarförteckning!$C$4:$C$24,"&gt;=" &amp; Data!A17,Deltagarförteckning!$C$4:$C$24,"&lt;" &amp; Data!A18,Deltagarförteckning!$F$4:$F$24,"=x")</f>
        <v>0</v>
      </c>
      <c r="F18" s="20">
        <f>COUNTIFS(Deltagarförteckning!$C$4:$C$24,"&gt;=" &amp; Data!A17,Deltagarförteckning!$C$4:$C$24,"&lt;" &amp; Data!A18,Deltagarförteckning!$G$4:$G$24,"=x")</f>
        <v>0</v>
      </c>
      <c r="G18" s="21">
        <f>COUNTIFS(Deltagarförteckning!$C$4:$C$24,"&gt;=" &amp; Data!A17,Deltagarförteckning!$C$4:$C$24,"&lt;" &amp; Data!A18,Deltagarförteckning!$H$4:$H$24,"=x")</f>
        <v>0</v>
      </c>
      <c r="H18" s="21">
        <f>COUNTIFS(Deltagarförteckning!$C$4:$C$24,"&gt;=" &amp; Data!A17,Deltagarförteckning!$C$4:$C$24,"&lt;" &amp; Data!A18,Deltagarförteckning!$I$4:$I$24,"=x")</f>
        <v>0</v>
      </c>
      <c r="I18" s="21">
        <f>COUNTIFS(Deltagarförteckning!$C$4:$C$24,"&gt;=" &amp; Data!A17,Deltagarförteckning!$C$4:$C$24,"&lt;" &amp; Data!A18,Deltagarförteckning!$J$4:$J$24,"=x")</f>
        <v>0</v>
      </c>
      <c r="J18" s="19">
        <f>COUNTIFS(Deltagarförteckning!$C$4:$C$24,"&gt;=" &amp; Data!A17,Deltagarförteckning!$C$4:$C$24,"&lt;" &amp; Data!A18,Deltagarförteckning!$L$4:$L$24,"=Ja")</f>
        <v>0</v>
      </c>
      <c r="K18" s="64">
        <f>COUNTIFS(Deltagarförteckning!$C$4:$C$24,"&gt;=" &amp; Data!A17,Deltagarförteckning!$C$4:$C$24,"&lt;" &amp; Data!A18,Deltagarförteckning!$M$4:$M$24,"=Ja")</f>
        <v>0</v>
      </c>
      <c r="L18" s="14"/>
      <c r="M18" s="44">
        <f t="shared" si="0"/>
        <v>0</v>
      </c>
      <c r="N18" s="14"/>
      <c r="O18" s="14"/>
      <c r="P18" s="29"/>
    </row>
    <row r="19" spans="1:16" ht="15.75" thickBot="1" x14ac:dyDescent="0.3">
      <c r="A19" s="31">
        <v>43983</v>
      </c>
      <c r="B19" s="20">
        <f>COUNTIF(Deltagarförteckning!$C$4:$C$24,"&gt;=" &amp; Data!A18)-COUNTIF(Deltagarförteckning!$C$4:$C$24,"&gt;=" &amp; Data!A19)</f>
        <v>0</v>
      </c>
      <c r="C19" s="20">
        <f>COUNTIFS(Deltagarförteckning!$C$4:$C$24,"&gt;=" &amp; Data!A18,Deltagarförteckning!$C$4:$C$24,"&lt;" &amp; Data!A19,Deltagarförteckning!$D$4:$D$24,"=x")</f>
        <v>0</v>
      </c>
      <c r="D19" s="20">
        <f>COUNTIFS(Deltagarförteckning!$C$4:$C$24,"&gt;=" &amp; Data!A18,Deltagarförteckning!$C$4:$C$24,"&lt;" &amp; Data!A19,Deltagarförteckning!$E$4:$E$24,"=x")</f>
        <v>0</v>
      </c>
      <c r="E19" s="21">
        <f>COUNTIFS(Deltagarförteckning!$C$4:$C$24,"&gt;=" &amp; Data!A18,Deltagarförteckning!$C$4:$C$24,"&lt;" &amp; Data!A19,Deltagarförteckning!$F$4:$F$24,"=x")</f>
        <v>0</v>
      </c>
      <c r="F19" s="20">
        <f>COUNTIFS(Deltagarförteckning!$C$4:$C$24,"&gt;=" &amp; Data!A18,Deltagarförteckning!$C$4:$C$24,"&lt;" &amp; Data!A19,Deltagarförteckning!$G$4:$G$24,"=x")</f>
        <v>0</v>
      </c>
      <c r="G19" s="21">
        <f>COUNTIFS(Deltagarförteckning!$C$4:$C$24,"&gt;=" &amp; Data!A18,Deltagarförteckning!$C$4:$C$24,"&lt;" &amp; Data!A19,Deltagarförteckning!$H$4:$H$24,"=x")</f>
        <v>0</v>
      </c>
      <c r="H19" s="21">
        <f>COUNTIFS(Deltagarförteckning!$C$4:$C$24,"&gt;=" &amp; Data!A18,Deltagarförteckning!$C$4:$C$24,"&lt;" &amp; Data!A19,Deltagarförteckning!$I$4:$I$24,"=x")</f>
        <v>0</v>
      </c>
      <c r="I19" s="21">
        <f>COUNTIFS(Deltagarförteckning!$C$4:$C$24,"&gt;=" &amp; Data!A18,Deltagarförteckning!$C$4:$C$24,"&lt;" &amp; Data!A19,Deltagarförteckning!$J$4:$J$24,"=x")</f>
        <v>0</v>
      </c>
      <c r="J19" s="19">
        <f>COUNTIFS(Deltagarförteckning!$C$4:$C$24,"&gt;=" &amp; Data!A18,Deltagarförteckning!$C$4:$C$24,"&lt;" &amp; Data!A19,Deltagarförteckning!$L$4:$L$24,"=Ja")</f>
        <v>0</v>
      </c>
      <c r="K19" s="64">
        <f>COUNTIFS(Deltagarförteckning!$C$4:$C$24,"&gt;=" &amp; Data!A18,Deltagarförteckning!$C$4:$C$24,"&lt;" &amp; Data!A19,Deltagarförteckning!$M$4:$M$24,"=Ja")</f>
        <v>0</v>
      </c>
      <c r="L19" s="14"/>
      <c r="M19" s="44">
        <f t="shared" si="0"/>
        <v>0</v>
      </c>
      <c r="N19" s="14"/>
      <c r="O19" s="14"/>
      <c r="P19" s="29"/>
    </row>
    <row r="20" spans="1:16" ht="15.75" thickBot="1" x14ac:dyDescent="0.3">
      <c r="A20" s="31">
        <v>44013</v>
      </c>
      <c r="B20" s="20">
        <f>COUNTIF(Deltagarförteckning!$C$4:$C$24,"&gt;=" &amp; Data!A19)-COUNTIF(Deltagarförteckning!$C$4:$C$24,"&gt;=" &amp; Data!A20)</f>
        <v>0</v>
      </c>
      <c r="C20" s="20">
        <f>COUNTIFS(Deltagarförteckning!$C$4:$C$24,"&gt;=" &amp; Data!A19,Deltagarförteckning!$C$4:$C$24,"&lt;" &amp; Data!A20,Deltagarförteckning!$D$4:$D$24,"=x")</f>
        <v>0</v>
      </c>
      <c r="D20" s="20">
        <f>COUNTIFS(Deltagarförteckning!$C$4:$C$24,"&gt;=" &amp; Data!A19,Deltagarförteckning!$C$4:$C$24,"&lt;" &amp; Data!A20,Deltagarförteckning!$E$4:$E$24,"=x")</f>
        <v>0</v>
      </c>
      <c r="E20" s="21">
        <f>COUNTIFS(Deltagarförteckning!$C$4:$C$24,"&gt;=" &amp; Data!A19,Deltagarförteckning!$C$4:$C$24,"&lt;" &amp; Data!A20,Deltagarförteckning!$F$4:$F$24,"=x")</f>
        <v>0</v>
      </c>
      <c r="F20" s="20">
        <f>COUNTIFS(Deltagarförteckning!$C$4:$C$24,"&gt;=" &amp; Data!A19,Deltagarförteckning!$C$4:$C$24,"&lt;" &amp; Data!A20,Deltagarförteckning!$G$4:$G$24,"=x")</f>
        <v>0</v>
      </c>
      <c r="G20" s="21">
        <f>COUNTIFS(Deltagarförteckning!$C$4:$C$24,"&gt;=" &amp; Data!A19,Deltagarförteckning!$C$4:$C$24,"&lt;" &amp; Data!A20,Deltagarförteckning!$H$4:$H$24,"=x")</f>
        <v>0</v>
      </c>
      <c r="H20" s="21">
        <f>COUNTIFS(Deltagarförteckning!$C$4:$C$24,"&gt;=" &amp; Data!A19,Deltagarförteckning!$C$4:$C$24,"&lt;" &amp; Data!A20,Deltagarförteckning!$I$4:$I$24,"=x")</f>
        <v>0</v>
      </c>
      <c r="I20" s="21">
        <f>COUNTIFS(Deltagarförteckning!$C$4:$C$24,"&gt;=" &amp; Data!A19,Deltagarförteckning!$C$4:$C$24,"&lt;" &amp; Data!A20,Deltagarförteckning!$J$4:$J$24,"=x")</f>
        <v>0</v>
      </c>
      <c r="J20" s="19">
        <f>COUNTIFS(Deltagarförteckning!$C$4:$C$24,"&gt;=" &amp; Data!A19,Deltagarförteckning!$C$4:$C$24,"&lt;" &amp; Data!A20,Deltagarförteckning!$L$4:$L$24,"=Ja")</f>
        <v>0</v>
      </c>
      <c r="K20" s="64">
        <f>COUNTIFS(Deltagarförteckning!$C$4:$C$24,"&gt;=" &amp; Data!A19,Deltagarförteckning!$C$4:$C$24,"&lt;" &amp; Data!A20,Deltagarförteckning!$M$4:$M$24,"=Ja")</f>
        <v>0</v>
      </c>
      <c r="L20" s="14"/>
      <c r="M20" s="44">
        <f t="shared" si="0"/>
        <v>0</v>
      </c>
      <c r="N20" s="14"/>
      <c r="O20" s="14"/>
      <c r="P20" s="29"/>
    </row>
    <row r="21" spans="1:16" ht="15.75" thickBot="1" x14ac:dyDescent="0.3">
      <c r="A21" s="31">
        <v>44044</v>
      </c>
      <c r="B21" s="20">
        <f>COUNTIF(Deltagarförteckning!$C$4:$C$24,"&gt;=" &amp; Data!A20)-COUNTIF(Deltagarförteckning!$C$4:$C$24,"&gt;=" &amp; Data!A21)</f>
        <v>0</v>
      </c>
      <c r="C21" s="20">
        <f>COUNTIFS(Deltagarförteckning!$C$4:$C$24,"&gt;=" &amp; Data!A20,Deltagarförteckning!$C$4:$C$24,"&lt;" &amp; Data!A21,Deltagarförteckning!$D$4:$D$24,"=x")</f>
        <v>0</v>
      </c>
      <c r="D21" s="20">
        <f>COUNTIFS(Deltagarförteckning!$C$4:$C$24,"&gt;=" &amp; Data!A20,Deltagarförteckning!$C$4:$C$24,"&lt;" &amp; Data!A21,Deltagarförteckning!$E$4:$E$24,"=x")</f>
        <v>0</v>
      </c>
      <c r="E21" s="21">
        <f>COUNTIFS(Deltagarförteckning!$C$4:$C$24,"&gt;=" &amp; Data!A20,Deltagarförteckning!$C$4:$C$24,"&lt;" &amp; Data!A21,Deltagarförteckning!$F$4:$F$24,"=x")</f>
        <v>0</v>
      </c>
      <c r="F21" s="20">
        <f>COUNTIFS(Deltagarförteckning!$C$4:$C$24,"&gt;=" &amp; Data!A20,Deltagarförteckning!$C$4:$C$24,"&lt;" &amp; Data!A21,Deltagarförteckning!$G$4:$G$24,"=x")</f>
        <v>0</v>
      </c>
      <c r="G21" s="21">
        <f>COUNTIFS(Deltagarförteckning!$C$4:$C$24,"&gt;=" &amp; Data!A20,Deltagarförteckning!$C$4:$C$24,"&lt;" &amp; Data!A21,Deltagarförteckning!$H$4:$H$24,"=x")</f>
        <v>0</v>
      </c>
      <c r="H21" s="21">
        <f>COUNTIFS(Deltagarförteckning!$C$4:$C$24,"&gt;=" &amp; Data!A20,Deltagarförteckning!$C$4:$C$24,"&lt;" &amp; Data!A21,Deltagarförteckning!$I$4:$I$24,"=x")</f>
        <v>0</v>
      </c>
      <c r="I21" s="21">
        <f>COUNTIFS(Deltagarförteckning!$C$4:$C$24,"&gt;=" &amp; Data!A20,Deltagarförteckning!$C$4:$C$24,"&lt;" &amp; Data!A21,Deltagarförteckning!$J$4:$J$24,"=x")</f>
        <v>0</v>
      </c>
      <c r="J21" s="19">
        <f>COUNTIFS(Deltagarförteckning!$C$4:$C$24,"&gt;=" &amp; Data!A20,Deltagarförteckning!$C$4:$C$24,"&lt;" &amp; Data!A21,Deltagarförteckning!$L$4:$L$24,"=Ja")</f>
        <v>0</v>
      </c>
      <c r="K21" s="64">
        <f>COUNTIFS(Deltagarförteckning!$C$4:$C$24,"&gt;=" &amp; Data!A20,Deltagarförteckning!$C$4:$C$24,"&lt;" &amp; Data!A21,Deltagarförteckning!$M$4:$M$24,"=Ja")</f>
        <v>0</v>
      </c>
      <c r="L21" s="14"/>
      <c r="M21" s="44">
        <f t="shared" si="0"/>
        <v>0</v>
      </c>
      <c r="N21" s="14"/>
      <c r="O21" s="14"/>
      <c r="P21" s="29"/>
    </row>
    <row r="22" spans="1:16" ht="15.75" thickBot="1" x14ac:dyDescent="0.3">
      <c r="A22" s="31">
        <v>44075</v>
      </c>
      <c r="B22" s="20">
        <f>COUNTIF(Deltagarförteckning!$C$4:$C$24,"&gt;=" &amp; Data!A21)-COUNTIF(Deltagarförteckning!$C$4:$C$24,"&gt;=" &amp; Data!A22)</f>
        <v>0</v>
      </c>
      <c r="C22" s="20">
        <f>COUNTIFS(Deltagarförteckning!$C$4:$C$24,"&gt;=" &amp; Data!A21,Deltagarförteckning!$C$4:$C$24,"&lt;" &amp; Data!A22,Deltagarförteckning!$D$4:$D$24,"=x")</f>
        <v>0</v>
      </c>
      <c r="D22" s="20">
        <f>COUNTIFS(Deltagarförteckning!$C$4:$C$24,"&gt;=" &amp; Data!A21,Deltagarförteckning!$C$4:$C$24,"&lt;" &amp; Data!A22,Deltagarförteckning!$E$4:$E$24,"=x")</f>
        <v>0</v>
      </c>
      <c r="E22" s="21">
        <f>COUNTIFS(Deltagarförteckning!$C$4:$C$24,"&gt;=" &amp; Data!A21,Deltagarförteckning!$C$4:$C$24,"&lt;" &amp; Data!A22,Deltagarförteckning!$F$4:$F$24,"=x")</f>
        <v>0</v>
      </c>
      <c r="F22" s="20">
        <f>COUNTIFS(Deltagarförteckning!$C$4:$C$24,"&gt;=" &amp; Data!A21,Deltagarförteckning!$C$4:$C$24,"&lt;" &amp; Data!A22,Deltagarförteckning!$G$4:$G$24,"=x")</f>
        <v>0</v>
      </c>
      <c r="G22" s="21">
        <f>COUNTIFS(Deltagarförteckning!$C$4:$C$24,"&gt;=" &amp; Data!A21,Deltagarförteckning!$C$4:$C$24,"&lt;" &amp; Data!A22,Deltagarförteckning!$H$4:$H$24,"=x")</f>
        <v>0</v>
      </c>
      <c r="H22" s="21">
        <f>COUNTIFS(Deltagarförteckning!$C$4:$C$24,"&gt;=" &amp; Data!A21,Deltagarförteckning!$C$4:$C$24,"&lt;" &amp; Data!A22,Deltagarförteckning!$I$4:$I$24,"=x")</f>
        <v>0</v>
      </c>
      <c r="I22" s="21">
        <f>COUNTIFS(Deltagarförteckning!$C$4:$C$24,"&gt;=" &amp; Data!A21,Deltagarförteckning!$C$4:$C$24,"&lt;" &amp; Data!A22,Deltagarförteckning!$J$4:$J$24,"=x")</f>
        <v>0</v>
      </c>
      <c r="J22" s="19">
        <f>COUNTIFS(Deltagarförteckning!$C$4:$C$24,"&gt;=" &amp; Data!A21,Deltagarförteckning!$C$4:$C$24,"&lt;" &amp; Data!A22,Deltagarförteckning!$L$4:$L$24,"=Ja")</f>
        <v>0</v>
      </c>
      <c r="K22" s="64">
        <f>COUNTIFS(Deltagarförteckning!$C$4:$C$24,"&gt;=" &amp; Data!A21,Deltagarförteckning!$C$4:$C$24,"&lt;" &amp; Data!A22,Deltagarförteckning!$M$4:$M$24,"=Ja")</f>
        <v>0</v>
      </c>
      <c r="L22" s="14"/>
      <c r="M22" s="44">
        <f t="shared" si="0"/>
        <v>0</v>
      </c>
      <c r="N22" s="14"/>
      <c r="O22" s="14"/>
      <c r="P22" s="29"/>
    </row>
    <row r="23" spans="1:16" ht="15.75" thickBot="1" x14ac:dyDescent="0.3">
      <c r="A23" s="31">
        <v>44105</v>
      </c>
      <c r="B23" s="20">
        <f>COUNTIF(Deltagarförteckning!$C$4:$C$24,"&gt;=" &amp; Data!A22)-COUNTIF(Deltagarförteckning!$C$4:$C$24,"&gt;=" &amp; Data!A23)</f>
        <v>0</v>
      </c>
      <c r="C23" s="20">
        <f>COUNTIFS(Deltagarförteckning!$C$4:$C$24,"&gt;=" &amp; Data!A22,Deltagarförteckning!$C$4:$C$24,"&lt;" &amp; Data!A23,Deltagarförteckning!$D$4:$D$24,"=x")</f>
        <v>0</v>
      </c>
      <c r="D23" s="20">
        <f>COUNTIFS(Deltagarförteckning!$C$4:$C$24,"&gt;=" &amp; Data!A22,Deltagarförteckning!$C$4:$C$24,"&lt;" &amp; Data!A23,Deltagarförteckning!$E$4:$E$24,"=x")</f>
        <v>0</v>
      </c>
      <c r="E23" s="21">
        <f>COUNTIFS(Deltagarförteckning!$C$4:$C$24,"&gt;=" &amp; Data!A22,Deltagarförteckning!$C$4:$C$24,"&lt;" &amp; Data!A23,Deltagarförteckning!$F$4:$F$24,"=x")</f>
        <v>0</v>
      </c>
      <c r="F23" s="20">
        <f>COUNTIFS(Deltagarförteckning!$C$4:$C$24,"&gt;=" &amp; Data!A22,Deltagarförteckning!$C$4:$C$24,"&lt;" &amp; Data!A23,Deltagarförteckning!$G$4:$G$24,"=x")</f>
        <v>0</v>
      </c>
      <c r="G23" s="21">
        <f>COUNTIFS(Deltagarförteckning!$C$4:$C$24,"&gt;=" &amp; Data!A22,Deltagarförteckning!$C$4:$C$24,"&lt;" &amp; Data!A23,Deltagarförteckning!$H$4:$H$24,"=x")</f>
        <v>0</v>
      </c>
      <c r="H23" s="21">
        <f>COUNTIFS(Deltagarförteckning!$C$4:$C$24,"&gt;=" &amp; Data!A22,Deltagarförteckning!$C$4:$C$24,"&lt;" &amp; Data!A23,Deltagarförteckning!$I$4:$I$24,"=x")</f>
        <v>0</v>
      </c>
      <c r="I23" s="21">
        <f>COUNTIFS(Deltagarförteckning!$C$4:$C$24,"&gt;=" &amp; Data!A22,Deltagarförteckning!$C$4:$C$24,"&lt;" &amp; Data!A23,Deltagarförteckning!$J$4:$J$24,"=x")</f>
        <v>0</v>
      </c>
      <c r="J23" s="19">
        <f>COUNTIFS(Deltagarförteckning!$C$4:$C$24,"&gt;=" &amp; Data!A22,Deltagarförteckning!$C$4:$C$24,"&lt;" &amp; Data!A23,Deltagarförteckning!$L$4:$L$24,"=Ja")</f>
        <v>0</v>
      </c>
      <c r="K23" s="64">
        <f>COUNTIFS(Deltagarförteckning!$C$4:$C$24,"&gt;=" &amp; Data!A22,Deltagarförteckning!$C$4:$C$24,"&lt;" &amp; Data!A23,Deltagarförteckning!$M$4:$M$24,"=Ja")</f>
        <v>0</v>
      </c>
      <c r="L23" s="14"/>
      <c r="M23" s="44">
        <f t="shared" si="0"/>
        <v>0</v>
      </c>
      <c r="N23" s="14"/>
      <c r="O23" s="14"/>
      <c r="P23" s="29"/>
    </row>
    <row r="24" spans="1:16" ht="15.75" thickBot="1" x14ac:dyDescent="0.3">
      <c r="A24" s="31">
        <v>44136</v>
      </c>
      <c r="B24" s="20">
        <f>COUNTIF(Deltagarförteckning!$C$4:$C$24,"&gt;=" &amp; Data!A23)-COUNTIF(Deltagarförteckning!$C$4:$C$24,"&gt;=" &amp; Data!A24)</f>
        <v>0</v>
      </c>
      <c r="C24" s="20">
        <f>COUNTIFS(Deltagarförteckning!$C$4:$C$24,"&gt;=" &amp; Data!A23,Deltagarförteckning!$C$4:$C$24,"&lt;" &amp; Data!A24,Deltagarförteckning!$D$4:$D$24,"=x")</f>
        <v>0</v>
      </c>
      <c r="D24" s="20">
        <f>COUNTIFS(Deltagarförteckning!$C$4:$C$24,"&gt;=" &amp; Data!A23,Deltagarförteckning!$C$4:$C$24,"&lt;" &amp; Data!A24,Deltagarförteckning!$E$4:$E$24,"=x")</f>
        <v>0</v>
      </c>
      <c r="E24" s="21">
        <f>COUNTIFS(Deltagarförteckning!$C$4:$C$24,"&gt;=" &amp; Data!A23,Deltagarförteckning!$C$4:$C$24,"&lt;" &amp; Data!A24,Deltagarförteckning!$F$4:$F$24,"=x")</f>
        <v>0</v>
      </c>
      <c r="F24" s="20">
        <f>COUNTIFS(Deltagarförteckning!$C$4:$C$24,"&gt;=" &amp; Data!A23,Deltagarförteckning!$C$4:$C$24,"&lt;" &amp; Data!A24,Deltagarförteckning!$G$4:$G$24,"=x")</f>
        <v>0</v>
      </c>
      <c r="G24" s="21">
        <f>COUNTIFS(Deltagarförteckning!$C$4:$C$24,"&gt;=" &amp; Data!A23,Deltagarförteckning!$C$4:$C$24,"&lt;" &amp; Data!A24,Deltagarförteckning!$H$4:$H$24,"=x")</f>
        <v>0</v>
      </c>
      <c r="H24" s="21">
        <f>COUNTIFS(Deltagarförteckning!$C$4:$C$24,"&gt;=" &amp; Data!A23,Deltagarförteckning!$C$4:$C$24,"&lt;" &amp; Data!A24,Deltagarförteckning!$I$4:$I$24,"=x")</f>
        <v>0</v>
      </c>
      <c r="I24" s="21">
        <f>COUNTIFS(Deltagarförteckning!$C$4:$C$24,"&gt;=" &amp; Data!A23,Deltagarförteckning!$C$4:$C$24,"&lt;" &amp; Data!A24,Deltagarförteckning!$J$4:$J$24,"=x")</f>
        <v>0</v>
      </c>
      <c r="J24" s="19">
        <f>COUNTIFS(Deltagarförteckning!$C$4:$C$24,"&gt;=" &amp; Data!A23,Deltagarförteckning!$C$4:$C$24,"&lt;" &amp; Data!A24,Deltagarförteckning!$L$4:$L$24,"=Ja")</f>
        <v>0</v>
      </c>
      <c r="K24" s="64">
        <f>COUNTIFS(Deltagarförteckning!$C$4:$C$24,"&gt;=" &amp; Data!A23,Deltagarförteckning!$C$4:$C$24,"&lt;" &amp; Data!A24,Deltagarförteckning!$M$4:$M$24,"=Ja")</f>
        <v>0</v>
      </c>
      <c r="L24" s="14"/>
      <c r="M24" s="44">
        <f t="shared" si="0"/>
        <v>0</v>
      </c>
      <c r="N24" s="14"/>
      <c r="O24" s="14"/>
      <c r="P24" s="29"/>
    </row>
    <row r="25" spans="1:16" ht="15.75" thickBot="1" x14ac:dyDescent="0.3">
      <c r="A25" s="31">
        <v>44166</v>
      </c>
      <c r="B25" s="20">
        <f>COUNTIF(Deltagarförteckning!$C$4:$C$24,"&gt;=" &amp; Data!A24)-COUNTIF(Deltagarförteckning!$C$4:$C$24,"&gt;=" &amp; Data!A25)</f>
        <v>0</v>
      </c>
      <c r="C25" s="20">
        <f>COUNTIFS(Deltagarförteckning!$C$4:$C$24,"&gt;=" &amp; Data!A24,Deltagarförteckning!$C$4:$C$24,"&lt;" &amp; Data!A25,Deltagarförteckning!$D$4:$D$24,"=x")</f>
        <v>0</v>
      </c>
      <c r="D25" s="20">
        <f>COUNTIFS(Deltagarförteckning!$C$4:$C$24,"&gt;=" &amp; Data!A24,Deltagarförteckning!$C$4:$C$24,"&lt;" &amp; Data!A25,Deltagarförteckning!$E$4:$E$24,"=x")</f>
        <v>0</v>
      </c>
      <c r="E25" s="21">
        <f>COUNTIFS(Deltagarförteckning!$C$4:$C$24,"&gt;=" &amp; Data!A24,Deltagarförteckning!$C$4:$C$24,"&lt;" &amp; Data!A25,Deltagarförteckning!$F$4:$F$24,"=x")</f>
        <v>0</v>
      </c>
      <c r="F25" s="20">
        <f>COUNTIFS(Deltagarförteckning!$C$4:$C$24,"&gt;=" &amp; Data!A24,Deltagarförteckning!$C$4:$C$24,"&lt;" &amp; Data!A25,Deltagarförteckning!$G$4:$G$24,"=x")</f>
        <v>0</v>
      </c>
      <c r="G25" s="21">
        <f>COUNTIFS(Deltagarförteckning!$C$4:$C$24,"&gt;=" &amp; Data!A24,Deltagarförteckning!$C$4:$C$24,"&lt;" &amp; Data!A25,Deltagarförteckning!$H$4:$H$24,"=x")</f>
        <v>0</v>
      </c>
      <c r="H25" s="21">
        <f>COUNTIFS(Deltagarförteckning!$C$4:$C$24,"&gt;=" &amp; Data!A24,Deltagarförteckning!$C$4:$C$24,"&lt;" &amp; Data!A25,Deltagarförteckning!$I$4:$I$24,"=x")</f>
        <v>0</v>
      </c>
      <c r="I25" s="21">
        <f>COUNTIFS(Deltagarförteckning!$C$4:$C$24,"&gt;=" &amp; Data!A24,Deltagarförteckning!$C$4:$C$24,"&lt;" &amp; Data!A25,Deltagarförteckning!$J$4:$J$24,"=x")</f>
        <v>0</v>
      </c>
      <c r="J25" s="19">
        <f>COUNTIFS(Deltagarförteckning!$C$4:$C$24,"&gt;=" &amp; Data!A24,Deltagarförteckning!$C$4:$C$24,"&lt;" &amp; Data!A25,Deltagarförteckning!$L$4:$L$24,"=Ja")</f>
        <v>0</v>
      </c>
      <c r="K25" s="64">
        <f>COUNTIFS(Deltagarförteckning!$C$4:$C$24,"&gt;=" &amp; Data!A24,Deltagarförteckning!$C$4:$C$24,"&lt;" &amp; Data!A25,Deltagarförteckning!$M$4:$M$24,"=Ja")</f>
        <v>0</v>
      </c>
      <c r="L25" s="14"/>
      <c r="M25" s="44">
        <f t="shared" si="0"/>
        <v>0</v>
      </c>
      <c r="N25" s="14"/>
      <c r="O25" s="14"/>
      <c r="P25" s="29"/>
    </row>
    <row r="26" spans="1:16" ht="15.75" thickBot="1" x14ac:dyDescent="0.3">
      <c r="A26" s="31">
        <v>44197</v>
      </c>
      <c r="B26" s="20">
        <f>COUNTIF(Deltagarförteckning!$C$4:$C$24,"&gt;=" &amp; Data!A25)-COUNTIF(Deltagarförteckning!$C$4:$C$24,"&gt;=" &amp; Data!A26)</f>
        <v>0</v>
      </c>
      <c r="C26" s="20">
        <f>COUNTIFS(Deltagarförteckning!$C$4:$C$24,"&gt;=" &amp; Data!A25,Deltagarförteckning!$C$4:$C$24,"&lt;" &amp; Data!A26,Deltagarförteckning!$D$4:$D$24,"=x")</f>
        <v>0</v>
      </c>
      <c r="D26" s="20">
        <f>COUNTIFS(Deltagarförteckning!$C$4:$C$24,"&gt;=" &amp; Data!A25,Deltagarförteckning!$C$4:$C$24,"&lt;" &amp; Data!A26,Deltagarförteckning!$E$4:$E$24,"=x")</f>
        <v>0</v>
      </c>
      <c r="E26" s="21">
        <f>COUNTIFS(Deltagarförteckning!$C$4:$C$24,"&gt;=" &amp; Data!A25,Deltagarförteckning!$C$4:$C$24,"&lt;" &amp; Data!A26,Deltagarförteckning!$F$4:$F$24,"=x")</f>
        <v>0</v>
      </c>
      <c r="F26" s="20">
        <f>COUNTIFS(Deltagarförteckning!$C$4:$C$24,"&gt;=" &amp; Data!A25,Deltagarförteckning!$C$4:$C$24,"&lt;" &amp; Data!A26,Deltagarförteckning!$G$4:$G$24,"=x")</f>
        <v>0</v>
      </c>
      <c r="G26" s="21">
        <f>COUNTIFS(Deltagarförteckning!$C$4:$C$24,"&gt;=" &amp; Data!A25,Deltagarförteckning!$C$4:$C$24,"&lt;" &amp; Data!A26,Deltagarförteckning!$H$4:$H$24,"=x")</f>
        <v>0</v>
      </c>
      <c r="H26" s="21">
        <f>COUNTIFS(Deltagarförteckning!$C$4:$C$24,"&gt;=" &amp; Data!A25,Deltagarförteckning!$C$4:$C$24,"&lt;" &amp; Data!A26,Deltagarförteckning!$I$4:$I$24,"=x")</f>
        <v>0</v>
      </c>
      <c r="I26" s="21">
        <f>COUNTIFS(Deltagarförteckning!$C$4:$C$24,"&gt;=" &amp; Data!A25,Deltagarförteckning!$C$4:$C$24,"&lt;" &amp; Data!A26,Deltagarförteckning!$J$4:$J$24,"=x")</f>
        <v>0</v>
      </c>
      <c r="J26" s="19">
        <f>COUNTIFS(Deltagarförteckning!$C$4:$C$24,"&gt;=" &amp; Data!A25,Deltagarförteckning!$C$4:$C$24,"&lt;" &amp; Data!A26,Deltagarförteckning!$L$4:$L$24,"=Ja")</f>
        <v>0</v>
      </c>
      <c r="K26" s="64">
        <f>COUNTIFS(Deltagarförteckning!$C$4:$C$24,"&gt;=" &amp; Data!A25,Deltagarförteckning!$C$4:$C$24,"&lt;" &amp; Data!A26,Deltagarförteckning!$M$4:$M$24,"=Ja")</f>
        <v>0</v>
      </c>
      <c r="L26" s="14"/>
      <c r="M26" s="44">
        <f t="shared" si="0"/>
        <v>0</v>
      </c>
      <c r="N26" s="14"/>
      <c r="O26" s="14"/>
      <c r="P26" s="29"/>
    </row>
    <row r="27" spans="1:16" ht="15.75" thickBot="1" x14ac:dyDescent="0.3">
      <c r="A27" s="31">
        <v>44228</v>
      </c>
      <c r="B27" s="20">
        <f>COUNTIF(Deltagarförteckning!$C$4:$C$24,"&gt;=" &amp; Data!A26)-COUNTIF(Deltagarförteckning!$C$4:$C$24,"&gt;=" &amp; Data!A27)</f>
        <v>0</v>
      </c>
      <c r="C27" s="20">
        <f>COUNTIFS(Deltagarförteckning!$C$4:$C$24,"&gt;=" &amp; Data!A26,Deltagarförteckning!$C$4:$C$24,"&lt;" &amp; Data!A27,Deltagarförteckning!$D$4:$D$24,"=x")</f>
        <v>0</v>
      </c>
      <c r="D27" s="20">
        <f>COUNTIFS(Deltagarförteckning!$C$4:$C$24,"&gt;=" &amp; Data!A26,Deltagarförteckning!$C$4:$C$24,"&lt;" &amp; Data!A27,Deltagarförteckning!$E$4:$E$24,"=x")</f>
        <v>0</v>
      </c>
      <c r="E27" s="21">
        <f>COUNTIFS(Deltagarförteckning!$C$4:$C$24,"&gt;=" &amp; Data!A26,Deltagarförteckning!$C$4:$C$24,"&lt;" &amp; Data!A27,Deltagarförteckning!$F$4:$F$24,"=x")</f>
        <v>0</v>
      </c>
      <c r="F27" s="20">
        <f>COUNTIFS(Deltagarförteckning!$C$4:$C$24,"&gt;=" &amp; Data!A26,Deltagarförteckning!$C$4:$C$24,"&lt;" &amp; Data!A27,Deltagarförteckning!$G$4:$G$24,"=x")</f>
        <v>0</v>
      </c>
      <c r="G27" s="21">
        <f>COUNTIFS(Deltagarförteckning!$C$4:$C$24,"&gt;=" &amp; Data!A26,Deltagarförteckning!$C$4:$C$24,"&lt;" &amp; Data!A27,Deltagarförteckning!$H$4:$H$24,"=x")</f>
        <v>0</v>
      </c>
      <c r="H27" s="21">
        <f>COUNTIFS(Deltagarförteckning!$C$4:$C$24,"&gt;=" &amp; Data!A26,Deltagarförteckning!$C$4:$C$24,"&lt;" &amp; Data!A27,Deltagarförteckning!$I$4:$I$24,"=x")</f>
        <v>0</v>
      </c>
      <c r="I27" s="21">
        <f>COUNTIFS(Deltagarförteckning!$C$4:$C$24,"&gt;=" &amp; Data!A26,Deltagarförteckning!$C$4:$C$24,"&lt;" &amp; Data!A27,Deltagarförteckning!$J$4:$J$24,"=x")</f>
        <v>0</v>
      </c>
      <c r="J27" s="19">
        <f>COUNTIFS(Deltagarförteckning!$C$4:$C$24,"&gt;=" &amp; Data!A26,Deltagarförteckning!$C$4:$C$24,"&lt;" &amp; Data!A27,Deltagarförteckning!$L$4:$L$24,"=Ja")</f>
        <v>0</v>
      </c>
      <c r="K27" s="64">
        <f>COUNTIFS(Deltagarförteckning!$C$4:$C$24,"&gt;=" &amp; Data!A26,Deltagarförteckning!$C$4:$C$24,"&lt;" &amp; Data!A27,Deltagarförteckning!$M$4:$M$24,"=Ja")</f>
        <v>0</v>
      </c>
      <c r="L27" s="14"/>
      <c r="M27" s="44">
        <f t="shared" si="0"/>
        <v>0</v>
      </c>
      <c r="N27" s="14"/>
      <c r="O27" s="14"/>
      <c r="P27" s="29"/>
    </row>
    <row r="28" spans="1:16" ht="15.75" thickBot="1" x14ac:dyDescent="0.3">
      <c r="A28" s="31">
        <v>44256</v>
      </c>
      <c r="B28" s="20">
        <f>COUNTIF(Deltagarförteckning!$C$4:$C$24,"&gt;=" &amp; Data!A27)-COUNTIF(Deltagarförteckning!$C$4:$C$24,"&gt;=" &amp; Data!A28)</f>
        <v>0</v>
      </c>
      <c r="C28" s="20">
        <f>COUNTIFS(Deltagarförteckning!$C$4:$C$24,"&gt;=" &amp; Data!A27,Deltagarförteckning!$C$4:$C$24,"&lt;" &amp; Data!A28,Deltagarförteckning!$D$4:$D$24,"=x")</f>
        <v>0</v>
      </c>
      <c r="D28" s="20">
        <f>COUNTIFS(Deltagarförteckning!$C$4:$C$24,"&gt;=" &amp; Data!A27,Deltagarförteckning!$C$4:$C$24,"&lt;" &amp; Data!A28,Deltagarförteckning!$E$4:$E$24,"=x")</f>
        <v>0</v>
      </c>
      <c r="E28" s="21">
        <f>COUNTIFS(Deltagarförteckning!$C$4:$C$24,"&gt;=" &amp; Data!A27,Deltagarförteckning!$C$4:$C$24,"&lt;" &amp; Data!A28,Deltagarförteckning!$F$4:$F$24,"=x")</f>
        <v>0</v>
      </c>
      <c r="F28" s="20">
        <f>COUNTIFS(Deltagarförteckning!$C$4:$C$24,"&gt;=" &amp; Data!A27,Deltagarförteckning!$C$4:$C$24,"&lt;" &amp; Data!A28,Deltagarförteckning!$G$4:$G$24,"=x")</f>
        <v>0</v>
      </c>
      <c r="G28" s="21">
        <f>COUNTIFS(Deltagarförteckning!$C$4:$C$24,"&gt;=" &amp; Data!A27,Deltagarförteckning!$C$4:$C$24,"&lt;" &amp; Data!A28,Deltagarförteckning!$H$4:$H$24,"=x")</f>
        <v>0</v>
      </c>
      <c r="H28" s="21">
        <f>COUNTIFS(Deltagarförteckning!$C$4:$C$24,"&gt;=" &amp; Data!A27,Deltagarförteckning!$C$4:$C$24,"&lt;" &amp; Data!A28,Deltagarförteckning!$I$4:$I$24,"=x")</f>
        <v>0</v>
      </c>
      <c r="I28" s="21">
        <f>COUNTIFS(Deltagarförteckning!$C$4:$C$24,"&gt;=" &amp; Data!A27,Deltagarförteckning!$C$4:$C$24,"&lt;" &amp; Data!A28,Deltagarförteckning!$J$4:$J$24,"=x")</f>
        <v>0</v>
      </c>
      <c r="J28" s="19">
        <f>COUNTIFS(Deltagarförteckning!$C$4:$C$24,"&gt;=" &amp; Data!A27,Deltagarförteckning!$C$4:$C$24,"&lt;" &amp; Data!A28,Deltagarförteckning!$L$4:$L$24,"=Ja")</f>
        <v>0</v>
      </c>
      <c r="K28" s="64">
        <f>COUNTIFS(Deltagarförteckning!$C$4:$C$24,"&gt;=" &amp; Data!A27,Deltagarförteckning!$C$4:$C$24,"&lt;" &amp; Data!A28,Deltagarförteckning!$M$4:$M$24,"=Ja")</f>
        <v>0</v>
      </c>
      <c r="L28" s="14"/>
      <c r="M28" s="44">
        <f t="shared" si="0"/>
        <v>0</v>
      </c>
      <c r="N28" s="14"/>
      <c r="O28" s="14"/>
      <c r="P28" s="29"/>
    </row>
    <row r="29" spans="1:16" ht="15.75" thickBot="1" x14ac:dyDescent="0.3">
      <c r="A29" s="31">
        <v>44287</v>
      </c>
      <c r="B29" s="20">
        <f>COUNTIF(Deltagarförteckning!$C$4:$C$24,"&gt;=" &amp; Data!A28)-COUNTIF(Deltagarförteckning!$C$4:$C$24,"&gt;=" &amp; Data!A29)</f>
        <v>0</v>
      </c>
      <c r="C29" s="20">
        <f>COUNTIFS(Deltagarförteckning!$C$4:$C$24,"&gt;=" &amp; Data!A28,Deltagarförteckning!$C$4:$C$24,"&lt;" &amp; Data!A29,Deltagarförteckning!$D$4:$D$24,"=x")</f>
        <v>0</v>
      </c>
      <c r="D29" s="20">
        <f>COUNTIFS(Deltagarförteckning!$C$4:$C$24,"&gt;=" &amp; Data!A28,Deltagarförteckning!$C$4:$C$24,"&lt;" &amp; Data!A29,Deltagarförteckning!$E$4:$E$24,"=x")</f>
        <v>0</v>
      </c>
      <c r="E29" s="21">
        <f>COUNTIFS(Deltagarförteckning!$C$4:$C$24,"&gt;=" &amp; Data!A28,Deltagarförteckning!$C$4:$C$24,"&lt;" &amp; Data!A29,Deltagarförteckning!$F$4:$F$24,"=x")</f>
        <v>0</v>
      </c>
      <c r="F29" s="20">
        <f>COUNTIFS(Deltagarförteckning!$C$4:$C$24,"&gt;=" &amp; Data!A28,Deltagarförteckning!$C$4:$C$24,"&lt;" &amp; Data!A29,Deltagarförteckning!$G$4:$G$24,"=x")</f>
        <v>0</v>
      </c>
      <c r="G29" s="21">
        <f>COUNTIFS(Deltagarförteckning!$C$4:$C$24,"&gt;=" &amp; Data!A28,Deltagarförteckning!$C$4:$C$24,"&lt;" &amp; Data!A29,Deltagarförteckning!$H$4:$H$24,"=x")</f>
        <v>0</v>
      </c>
      <c r="H29" s="21">
        <f>COUNTIFS(Deltagarförteckning!$C$4:$C$24,"&gt;=" &amp; Data!A28,Deltagarförteckning!$C$4:$C$24,"&lt;" &amp; Data!A29,Deltagarförteckning!$I$4:$I$24,"=x")</f>
        <v>0</v>
      </c>
      <c r="I29" s="21">
        <f>COUNTIFS(Deltagarförteckning!$C$4:$C$24,"&gt;=" &amp; Data!A28,Deltagarförteckning!$C$4:$C$24,"&lt;" &amp; Data!A29,Deltagarförteckning!$J$4:$J$24,"=x")</f>
        <v>0</v>
      </c>
      <c r="J29" s="19">
        <f>COUNTIFS(Deltagarförteckning!$C$4:$C$24,"&gt;=" &amp; Data!A28,Deltagarförteckning!$C$4:$C$24,"&lt;" &amp; Data!A29,Deltagarförteckning!$L$4:$L$24,"=Ja")</f>
        <v>0</v>
      </c>
      <c r="K29" s="64">
        <f>COUNTIFS(Deltagarförteckning!$C$4:$C$24,"&gt;=" &amp; Data!A28,Deltagarförteckning!$C$4:$C$24,"&lt;" &amp; Data!A29,Deltagarförteckning!$M$4:$M$24,"=Ja")</f>
        <v>0</v>
      </c>
      <c r="L29" s="14"/>
      <c r="M29" s="44">
        <f t="shared" si="0"/>
        <v>0</v>
      </c>
      <c r="N29" s="14"/>
      <c r="O29" s="14"/>
      <c r="P29" s="29"/>
    </row>
    <row r="30" spans="1:16" ht="15.75" thickBot="1" x14ac:dyDescent="0.3">
      <c r="A30" s="31">
        <v>44317</v>
      </c>
      <c r="B30" s="20">
        <f>COUNTIF(Deltagarförteckning!$C$4:$C$24,"&gt;=" &amp; Data!A29)-COUNTIF(Deltagarförteckning!$C$4:$C$24,"&gt;=" &amp; Data!A30)</f>
        <v>0</v>
      </c>
      <c r="C30" s="20">
        <f>COUNTIFS(Deltagarförteckning!$C$4:$C$24,"&gt;=" &amp; Data!A29,Deltagarförteckning!$C$4:$C$24,"&lt;" &amp; Data!A30,Deltagarförteckning!$D$4:$D$24,"=x")</f>
        <v>0</v>
      </c>
      <c r="D30" s="20">
        <f>COUNTIFS(Deltagarförteckning!$C$4:$C$24,"&gt;=" &amp; Data!A29,Deltagarförteckning!$C$4:$C$24,"&lt;" &amp; Data!A30,Deltagarförteckning!$E$4:$E$24,"=x")</f>
        <v>0</v>
      </c>
      <c r="E30" s="21">
        <f>COUNTIFS(Deltagarförteckning!$C$4:$C$24,"&gt;=" &amp; Data!A29,Deltagarförteckning!$C$4:$C$24,"&lt;" &amp; Data!A30,Deltagarförteckning!$F$4:$F$24,"=x")</f>
        <v>0</v>
      </c>
      <c r="F30" s="20">
        <f>COUNTIFS(Deltagarförteckning!$C$4:$C$24,"&gt;=" &amp; Data!A29,Deltagarförteckning!$C$4:$C$24,"&lt;" &amp; Data!A30,Deltagarförteckning!$G$4:$G$24,"=x")</f>
        <v>0</v>
      </c>
      <c r="G30" s="21">
        <f>COUNTIFS(Deltagarförteckning!$C$4:$C$24,"&gt;=" &amp; Data!A29,Deltagarförteckning!$C$4:$C$24,"&lt;" &amp; Data!A30,Deltagarförteckning!$H$4:$H$24,"=x")</f>
        <v>0</v>
      </c>
      <c r="H30" s="21">
        <f>COUNTIFS(Deltagarförteckning!$C$4:$C$24,"&gt;=" &amp; Data!A29,Deltagarförteckning!$C$4:$C$24,"&lt;" &amp; Data!A30,Deltagarförteckning!$I$4:$I$24,"=x")</f>
        <v>0</v>
      </c>
      <c r="I30" s="21">
        <f>COUNTIFS(Deltagarförteckning!$C$4:$C$24,"&gt;=" &amp; Data!A29,Deltagarförteckning!$C$4:$C$24,"&lt;" &amp; Data!A30,Deltagarförteckning!$J$4:$J$24,"=x")</f>
        <v>0</v>
      </c>
      <c r="J30" s="19">
        <f>COUNTIFS(Deltagarförteckning!$C$4:$C$24,"&gt;=" &amp; Data!A29,Deltagarförteckning!$C$4:$C$24,"&lt;" &amp; Data!A30,Deltagarförteckning!$L$4:$L$24,"=Ja")</f>
        <v>0</v>
      </c>
      <c r="K30" s="64">
        <f>COUNTIFS(Deltagarförteckning!$C$4:$C$24,"&gt;=" &amp; Data!A29,Deltagarförteckning!$C$4:$C$24,"&lt;" &amp; Data!A30,Deltagarförteckning!$M$4:$M$24,"=Ja")</f>
        <v>0</v>
      </c>
      <c r="L30" s="14"/>
      <c r="M30" s="44">
        <f t="shared" si="0"/>
        <v>0</v>
      </c>
      <c r="N30" s="14"/>
      <c r="O30" s="14"/>
      <c r="P30" s="29"/>
    </row>
    <row r="31" spans="1:16" ht="15.75" thickBot="1" x14ac:dyDescent="0.3">
      <c r="A31" s="31">
        <v>44348</v>
      </c>
      <c r="B31" s="20">
        <f>COUNTIF(Deltagarförteckning!$C$4:$C$24,"&gt;=" &amp; Data!A30)-COUNTIF(Deltagarförteckning!$C$4:$C$24,"&gt;=" &amp; Data!A31)</f>
        <v>0</v>
      </c>
      <c r="C31" s="20">
        <f>COUNTIFS(Deltagarförteckning!$C$4:$C$24,"&gt;=" &amp; Data!A30,Deltagarförteckning!$C$4:$C$24,"&lt;" &amp; Data!A31,Deltagarförteckning!$D$4:$D$24,"=x")</f>
        <v>0</v>
      </c>
      <c r="D31" s="20">
        <f>COUNTIFS(Deltagarförteckning!$C$4:$C$24,"&gt;=" &amp; Data!A30,Deltagarförteckning!$C$4:$C$24,"&lt;" &amp; Data!A31,Deltagarförteckning!$E$4:$E$24,"=x")</f>
        <v>0</v>
      </c>
      <c r="E31" s="21">
        <f>COUNTIFS(Deltagarförteckning!$C$4:$C$24,"&gt;=" &amp; Data!A30,Deltagarförteckning!$C$4:$C$24,"&lt;" &amp; Data!A31,Deltagarförteckning!$F$4:$F$24,"=x")</f>
        <v>0</v>
      </c>
      <c r="F31" s="20">
        <f>COUNTIFS(Deltagarförteckning!$C$4:$C$24,"&gt;=" &amp; Data!A30,Deltagarförteckning!$C$4:$C$24,"&lt;" &amp; Data!A31,Deltagarförteckning!$G$4:$G$24,"=x")</f>
        <v>0</v>
      </c>
      <c r="G31" s="21">
        <f>COUNTIFS(Deltagarförteckning!$C$4:$C$24,"&gt;=" &amp; Data!A30,Deltagarförteckning!$C$4:$C$24,"&lt;" &amp; Data!A31,Deltagarförteckning!$H$4:$H$24,"=x")</f>
        <v>0</v>
      </c>
      <c r="H31" s="21">
        <f>COUNTIFS(Deltagarförteckning!$C$4:$C$24,"&gt;=" &amp; Data!A30,Deltagarförteckning!$C$4:$C$24,"&lt;" &amp; Data!A31,Deltagarförteckning!$I$4:$I$24,"=x")</f>
        <v>0</v>
      </c>
      <c r="I31" s="21">
        <f>COUNTIFS(Deltagarförteckning!$C$4:$C$24,"&gt;=" &amp; Data!A30,Deltagarförteckning!$C$4:$C$24,"&lt;" &amp; Data!A31,Deltagarförteckning!$J$4:$J$24,"=x")</f>
        <v>0</v>
      </c>
      <c r="J31" s="19">
        <f>COUNTIFS(Deltagarförteckning!$C$4:$C$24,"&gt;=" &amp; Data!A30,Deltagarförteckning!$C$4:$C$24,"&lt;" &amp; Data!A31,Deltagarförteckning!$L$4:$L$24,"=Ja")</f>
        <v>0</v>
      </c>
      <c r="K31" s="64">
        <f>COUNTIFS(Deltagarförteckning!$C$4:$C$24,"&gt;=" &amp; Data!A30,Deltagarförteckning!$C$4:$C$24,"&lt;" &amp; Data!A31,Deltagarförteckning!$M$4:$M$24,"=Ja")</f>
        <v>0</v>
      </c>
      <c r="L31" s="14"/>
      <c r="M31" s="44">
        <f t="shared" si="0"/>
        <v>0</v>
      </c>
      <c r="N31" s="14"/>
      <c r="O31" s="14"/>
      <c r="P31" s="29"/>
    </row>
    <row r="32" spans="1:16" ht="15.75" thickBot="1" x14ac:dyDescent="0.3">
      <c r="A32" s="31">
        <v>44378</v>
      </c>
      <c r="B32" s="20">
        <f>COUNTIF(Deltagarförteckning!$C$4:$C$24,"&gt;=" &amp; Data!A31)-COUNTIF(Deltagarförteckning!$C$4:$C$24,"&gt;=" &amp; Data!A32)</f>
        <v>0</v>
      </c>
      <c r="C32" s="20">
        <f>COUNTIFS(Deltagarförteckning!$C$4:$C$24,"&gt;=" &amp; Data!A31,Deltagarförteckning!$C$4:$C$24,"&lt;" &amp; Data!A32,Deltagarförteckning!$D$4:$D$24,"=x")</f>
        <v>0</v>
      </c>
      <c r="D32" s="20">
        <f>COUNTIFS(Deltagarförteckning!$C$4:$C$24,"&gt;=" &amp; Data!A31,Deltagarförteckning!$C$4:$C$24,"&lt;" &amp; Data!A32,Deltagarförteckning!$E$4:$E$24,"=x")</f>
        <v>0</v>
      </c>
      <c r="E32" s="21">
        <f>COUNTIFS(Deltagarförteckning!$C$4:$C$24,"&gt;=" &amp; Data!A31,Deltagarförteckning!$C$4:$C$24,"&lt;" &amp; Data!A32,Deltagarförteckning!$F$4:$F$24,"=x")</f>
        <v>0</v>
      </c>
      <c r="F32" s="20">
        <f>COUNTIFS(Deltagarförteckning!$C$4:$C$24,"&gt;=" &amp; Data!A31,Deltagarförteckning!$C$4:$C$24,"&lt;" &amp; Data!A32,Deltagarförteckning!$G$4:$G$24,"=x")</f>
        <v>0</v>
      </c>
      <c r="G32" s="21">
        <f>COUNTIFS(Deltagarförteckning!$C$4:$C$24,"&gt;=" &amp; Data!A31,Deltagarförteckning!$C$4:$C$24,"&lt;" &amp; Data!A32,Deltagarförteckning!$H$4:$H$24,"=x")</f>
        <v>0</v>
      </c>
      <c r="H32" s="21">
        <f>COUNTIFS(Deltagarförteckning!$C$4:$C$24,"&gt;=" &amp; Data!A31,Deltagarförteckning!$C$4:$C$24,"&lt;" &amp; Data!A32,Deltagarförteckning!$I$4:$I$24,"=x")</f>
        <v>0</v>
      </c>
      <c r="I32" s="21">
        <f>COUNTIFS(Deltagarförteckning!$C$4:$C$24,"&gt;=" &amp; Data!A31,Deltagarförteckning!$C$4:$C$24,"&lt;" &amp; Data!A32,Deltagarförteckning!$J$4:$J$24,"=x")</f>
        <v>0</v>
      </c>
      <c r="J32" s="19">
        <f>COUNTIFS(Deltagarförteckning!$C$4:$C$24,"&gt;=" &amp; Data!A31,Deltagarförteckning!$C$4:$C$24,"&lt;" &amp; Data!A32,Deltagarförteckning!$L$4:$L$24,"=Ja")</f>
        <v>0</v>
      </c>
      <c r="K32" s="64">
        <f>COUNTIFS(Deltagarförteckning!$C$4:$C$24,"&gt;=" &amp; Data!A31,Deltagarförteckning!$C$4:$C$24,"&lt;" &amp; Data!A32,Deltagarförteckning!$M$4:$M$24,"=Ja")</f>
        <v>0</v>
      </c>
      <c r="L32" s="14"/>
      <c r="M32" s="44">
        <f t="shared" si="0"/>
        <v>0</v>
      </c>
      <c r="N32" s="14"/>
      <c r="O32" s="14"/>
      <c r="P32" s="29"/>
    </row>
    <row r="33" spans="1:16" ht="15.75" thickBot="1" x14ac:dyDescent="0.3">
      <c r="A33" s="31">
        <v>44409</v>
      </c>
      <c r="B33" s="20">
        <f>COUNTIF(Deltagarförteckning!$C$4:$C$24,"&gt;=" &amp; Data!A32)-COUNTIF(Deltagarförteckning!$C$4:$C$24,"&gt;=" &amp; Data!A33)</f>
        <v>0</v>
      </c>
      <c r="C33" s="20">
        <f>COUNTIFS(Deltagarförteckning!$C$4:$C$24,"&gt;=" &amp; Data!A32,Deltagarförteckning!$C$4:$C$24,"&lt;" &amp; Data!A33,Deltagarförteckning!$D$4:$D$24,"=x")</f>
        <v>0</v>
      </c>
      <c r="D33" s="20">
        <f>COUNTIFS(Deltagarförteckning!$C$4:$C$24,"&gt;=" &amp; Data!A32,Deltagarförteckning!$C$4:$C$24,"&lt;" &amp; Data!A33,Deltagarförteckning!$E$4:$E$24,"=x")</f>
        <v>0</v>
      </c>
      <c r="E33" s="21">
        <f>COUNTIFS(Deltagarförteckning!$C$4:$C$24,"&gt;=" &amp; Data!A32,Deltagarförteckning!$C$4:$C$24,"&lt;" &amp; Data!A33,Deltagarförteckning!$F$4:$F$24,"=x")</f>
        <v>0</v>
      </c>
      <c r="F33" s="20">
        <f>COUNTIFS(Deltagarförteckning!$C$4:$C$24,"&gt;=" &amp; Data!A32,Deltagarförteckning!$C$4:$C$24,"&lt;" &amp; Data!A33,Deltagarförteckning!$G$4:$G$24,"=x")</f>
        <v>0</v>
      </c>
      <c r="G33" s="21">
        <f>COUNTIFS(Deltagarförteckning!$C$4:$C$24,"&gt;=" &amp; Data!A32,Deltagarförteckning!$C$4:$C$24,"&lt;" &amp; Data!A33,Deltagarförteckning!$H$4:$H$24,"=x")</f>
        <v>0</v>
      </c>
      <c r="H33" s="21">
        <f>COUNTIFS(Deltagarförteckning!$C$4:$C$24,"&gt;=" &amp; Data!A32,Deltagarförteckning!$C$4:$C$24,"&lt;" &amp; Data!A33,Deltagarförteckning!$I$4:$I$24,"=x")</f>
        <v>0</v>
      </c>
      <c r="I33" s="21">
        <f>COUNTIFS(Deltagarförteckning!$C$4:$C$24,"&gt;=" &amp; Data!A32,Deltagarförteckning!$C$4:$C$24,"&lt;" &amp; Data!A33,Deltagarförteckning!$J$4:$J$24,"=x")</f>
        <v>0</v>
      </c>
      <c r="J33" s="19">
        <f>COUNTIFS(Deltagarförteckning!$C$4:$C$24,"&gt;=" &amp; Data!A32,Deltagarförteckning!$C$4:$C$24,"&lt;" &amp; Data!A33,Deltagarförteckning!$L$4:$L$24,"=Ja")</f>
        <v>0</v>
      </c>
      <c r="K33" s="64">
        <f>COUNTIFS(Deltagarförteckning!$C$4:$C$24,"&gt;=" &amp; Data!A32,Deltagarförteckning!$C$4:$C$24,"&lt;" &amp; Data!A33,Deltagarförteckning!$M$4:$M$24,"=Ja")</f>
        <v>0</v>
      </c>
      <c r="L33" s="14"/>
      <c r="M33" s="44">
        <f t="shared" si="0"/>
        <v>0</v>
      </c>
      <c r="N33" s="14"/>
      <c r="O33" s="14"/>
      <c r="P33" s="29"/>
    </row>
    <row r="34" spans="1:16" ht="15.75" thickBot="1" x14ac:dyDescent="0.3">
      <c r="A34" s="31">
        <v>44440</v>
      </c>
      <c r="B34" s="20">
        <f>COUNTIF(Deltagarförteckning!$C$4:$C$24,"&gt;=" &amp; Data!A33)-COUNTIF(Deltagarförteckning!$C$4:$C$24,"&gt;=" &amp; Data!A34)</f>
        <v>0</v>
      </c>
      <c r="C34" s="20">
        <f>COUNTIFS(Deltagarförteckning!$C$4:$C$24,"&gt;=" &amp; Data!A33,Deltagarförteckning!$C$4:$C$24,"&lt;" &amp; Data!A34,Deltagarförteckning!$D$4:$D$24,"=x")</f>
        <v>0</v>
      </c>
      <c r="D34" s="20">
        <f>COUNTIFS(Deltagarförteckning!$C$4:$C$24,"&gt;=" &amp; Data!A33,Deltagarförteckning!$C$4:$C$24,"&lt;" &amp; Data!A34,Deltagarförteckning!$E$4:$E$24,"=x")</f>
        <v>0</v>
      </c>
      <c r="E34" s="21">
        <f>COUNTIFS(Deltagarförteckning!$C$4:$C$24,"&gt;=" &amp; Data!A33,Deltagarförteckning!$C$4:$C$24,"&lt;" &amp; Data!A34,Deltagarförteckning!$F$4:$F$24,"=x")</f>
        <v>0</v>
      </c>
      <c r="F34" s="20">
        <f>COUNTIFS(Deltagarförteckning!$C$4:$C$24,"&gt;=" &amp; Data!A33,Deltagarförteckning!$C$4:$C$24,"&lt;" &amp; Data!A34,Deltagarförteckning!$G$4:$G$24,"=x")</f>
        <v>0</v>
      </c>
      <c r="G34" s="21">
        <f>COUNTIFS(Deltagarförteckning!$C$4:$C$24,"&gt;=" &amp; Data!A33,Deltagarförteckning!$C$4:$C$24,"&lt;" &amp; Data!A34,Deltagarförteckning!$H$4:$H$24,"=x")</f>
        <v>0</v>
      </c>
      <c r="H34" s="21">
        <f>COUNTIFS(Deltagarförteckning!$C$4:$C$24,"&gt;=" &amp; Data!A33,Deltagarförteckning!$C$4:$C$24,"&lt;" &amp; Data!A34,Deltagarförteckning!$I$4:$I$24,"=x")</f>
        <v>0</v>
      </c>
      <c r="I34" s="21">
        <f>COUNTIFS(Deltagarförteckning!$C$4:$C$24,"&gt;=" &amp; Data!A33,Deltagarförteckning!$C$4:$C$24,"&lt;" &amp; Data!A34,Deltagarförteckning!$J$4:$J$24,"=x")</f>
        <v>0</v>
      </c>
      <c r="J34" s="19">
        <f>COUNTIFS(Deltagarförteckning!$C$4:$C$24,"&gt;=" &amp; Data!A33,Deltagarförteckning!$C$4:$C$24,"&lt;" &amp; Data!A34,Deltagarförteckning!$L$4:$L$24,"=Ja")</f>
        <v>0</v>
      </c>
      <c r="K34" s="64">
        <f>COUNTIFS(Deltagarförteckning!$C$4:$C$24,"&gt;=" &amp; Data!A33,Deltagarförteckning!$C$4:$C$24,"&lt;" &amp; Data!A34,Deltagarförteckning!$M$4:$M$24,"=Ja")</f>
        <v>0</v>
      </c>
      <c r="L34" s="14"/>
      <c r="M34" s="44">
        <f t="shared" si="0"/>
        <v>0</v>
      </c>
      <c r="N34" s="14"/>
      <c r="O34" s="14"/>
      <c r="P34" s="29"/>
    </row>
    <row r="35" spans="1:16" ht="15.75" thickBot="1" x14ac:dyDescent="0.3">
      <c r="A35" s="31">
        <v>44470</v>
      </c>
      <c r="B35" s="20">
        <f>COUNTIF(Deltagarförteckning!$C$4:$C$24,"&gt;=" &amp; Data!A34)-COUNTIF(Deltagarförteckning!$C$4:$C$24,"&gt;=" &amp; Data!A35)</f>
        <v>0</v>
      </c>
      <c r="C35" s="20">
        <f>COUNTIFS(Deltagarförteckning!$C$4:$C$24,"&gt;=" &amp; Data!A34,Deltagarförteckning!$C$4:$C$24,"&lt;" &amp; Data!A35,Deltagarförteckning!$D$4:$D$24,"=x")</f>
        <v>0</v>
      </c>
      <c r="D35" s="20">
        <f>COUNTIFS(Deltagarförteckning!$C$4:$C$24,"&gt;=" &amp; Data!A34,Deltagarförteckning!$C$4:$C$24,"&lt;" &amp; Data!A35,Deltagarförteckning!$E$4:$E$24,"=x")</f>
        <v>0</v>
      </c>
      <c r="E35" s="21">
        <f>COUNTIFS(Deltagarförteckning!$C$4:$C$24,"&gt;=" &amp; Data!A34,Deltagarförteckning!$C$4:$C$24,"&lt;" &amp; Data!A35,Deltagarförteckning!$F$4:$F$24,"=x")</f>
        <v>0</v>
      </c>
      <c r="F35" s="20">
        <f>COUNTIFS(Deltagarförteckning!$C$4:$C$24,"&gt;=" &amp; Data!A34,Deltagarförteckning!$C$4:$C$24,"&lt;" &amp; Data!A35,Deltagarförteckning!$G$4:$G$24,"=x")</f>
        <v>0</v>
      </c>
      <c r="G35" s="21">
        <f>COUNTIFS(Deltagarförteckning!$C$4:$C$24,"&gt;=" &amp; Data!A34,Deltagarförteckning!$C$4:$C$24,"&lt;" &amp; Data!A35,Deltagarförteckning!$H$4:$H$24,"=x")</f>
        <v>0</v>
      </c>
      <c r="H35" s="21">
        <f>COUNTIFS(Deltagarförteckning!$C$4:$C$24,"&gt;=" &amp; Data!A34,Deltagarförteckning!$C$4:$C$24,"&lt;" &amp; Data!A35,Deltagarförteckning!$I$4:$I$24,"=x")</f>
        <v>0</v>
      </c>
      <c r="I35" s="21">
        <f>COUNTIFS(Deltagarförteckning!$C$4:$C$24,"&gt;=" &amp; Data!A34,Deltagarförteckning!$C$4:$C$24,"&lt;" &amp; Data!A35,Deltagarförteckning!$J$4:$J$24,"=x")</f>
        <v>0</v>
      </c>
      <c r="J35" s="19">
        <f>COUNTIFS(Deltagarförteckning!$C$4:$C$24,"&gt;=" &amp; Data!A34,Deltagarförteckning!$C$4:$C$24,"&lt;" &amp; Data!A35,Deltagarförteckning!$L$4:$L$24,"=Ja")</f>
        <v>0</v>
      </c>
      <c r="K35" s="64">
        <f>COUNTIFS(Deltagarförteckning!$C$4:$C$24,"&gt;=" &amp; Data!A34,Deltagarförteckning!$C$4:$C$24,"&lt;" &amp; Data!A35,Deltagarförteckning!$M$4:$M$24,"=Ja")</f>
        <v>0</v>
      </c>
      <c r="L35" s="14"/>
      <c r="M35" s="44">
        <f t="shared" si="0"/>
        <v>0</v>
      </c>
      <c r="N35" s="14"/>
      <c r="O35" s="14"/>
      <c r="P35" s="29"/>
    </row>
    <row r="36" spans="1:16" ht="15.75" thickBot="1" x14ac:dyDescent="0.3">
      <c r="A36" s="31">
        <v>44501</v>
      </c>
      <c r="B36" s="20">
        <f>COUNTIF(Deltagarförteckning!$C$4:$C$24,"&gt;=" &amp; Data!A35)-COUNTIF(Deltagarförteckning!$C$4:$C$24,"&gt;=" &amp; Data!A36)</f>
        <v>0</v>
      </c>
      <c r="C36" s="20">
        <f>COUNTIFS(Deltagarförteckning!$C$4:$C$24,"&gt;=" &amp; Data!A35,Deltagarförteckning!$C$4:$C$24,"&lt;" &amp; Data!A36,Deltagarförteckning!$D$4:$D$24,"=x")</f>
        <v>0</v>
      </c>
      <c r="D36" s="20">
        <f>COUNTIFS(Deltagarförteckning!$C$4:$C$24,"&gt;=" &amp; Data!A35,Deltagarförteckning!$C$4:$C$24,"&lt;" &amp; Data!A36,Deltagarförteckning!$E$4:$E$24,"=x")</f>
        <v>0</v>
      </c>
      <c r="E36" s="21">
        <f>COUNTIFS(Deltagarförteckning!$C$4:$C$24,"&gt;=" &amp; Data!A35,Deltagarförteckning!$C$4:$C$24,"&lt;" &amp; Data!A36,Deltagarförteckning!$F$4:$F$24,"=x")</f>
        <v>0</v>
      </c>
      <c r="F36" s="20">
        <f>COUNTIFS(Deltagarförteckning!$C$4:$C$24,"&gt;=" &amp; Data!A35,Deltagarförteckning!$C$4:$C$24,"&lt;" &amp; Data!A36,Deltagarförteckning!$G$4:$G$24,"=x")</f>
        <v>0</v>
      </c>
      <c r="G36" s="21">
        <f>COUNTIFS(Deltagarförteckning!$C$4:$C$24,"&gt;=" &amp; Data!A35,Deltagarförteckning!$C$4:$C$24,"&lt;" &amp; Data!A36,Deltagarförteckning!$H$4:$H$24,"=x")</f>
        <v>0</v>
      </c>
      <c r="H36" s="21">
        <f>COUNTIFS(Deltagarförteckning!$C$4:$C$24,"&gt;=" &amp; Data!A35,Deltagarförteckning!$C$4:$C$24,"&lt;" &amp; Data!A36,Deltagarförteckning!$I$4:$I$24,"=x")</f>
        <v>0</v>
      </c>
      <c r="I36" s="21">
        <f>COUNTIFS(Deltagarförteckning!$C$4:$C$24,"&gt;=" &amp; Data!A35,Deltagarförteckning!$C$4:$C$24,"&lt;" &amp; Data!A36,Deltagarförteckning!$J$4:$J$24,"=x")</f>
        <v>0</v>
      </c>
      <c r="J36" s="19">
        <f>COUNTIFS(Deltagarförteckning!$C$4:$C$24,"&gt;=" &amp; Data!A35,Deltagarförteckning!$C$4:$C$24,"&lt;" &amp; Data!A36,Deltagarförteckning!$L$4:$L$24,"=Ja")</f>
        <v>0</v>
      </c>
      <c r="K36" s="64">
        <f>COUNTIFS(Deltagarförteckning!$C$4:$C$24,"&gt;=" &amp; Data!A35,Deltagarförteckning!$C$4:$C$24,"&lt;" &amp; Data!A36,Deltagarförteckning!$M$4:$M$24,"=Ja")</f>
        <v>0</v>
      </c>
      <c r="L36" s="14"/>
      <c r="M36" s="44">
        <f t="shared" si="0"/>
        <v>0</v>
      </c>
      <c r="N36" s="14"/>
      <c r="O36" s="14"/>
      <c r="P36" s="29"/>
    </row>
    <row r="37" spans="1:16" ht="15.75" thickBot="1" x14ac:dyDescent="0.3">
      <c r="A37" s="31">
        <v>44531</v>
      </c>
      <c r="B37" s="20">
        <f>COUNTIF(Deltagarförteckning!$C$4:$C$24,"&gt;=" &amp; Data!A36)-COUNTIF(Deltagarförteckning!$C$4:$C$24,"&gt;=" &amp; Data!A37)</f>
        <v>0</v>
      </c>
      <c r="C37" s="20">
        <f>COUNTIFS(Deltagarförteckning!$C$4:$C$24,"&gt;=" &amp; Data!A36,Deltagarförteckning!$C$4:$C$24,"&lt;" &amp; Data!A37,Deltagarförteckning!$D$4:$D$24,"=x")</f>
        <v>0</v>
      </c>
      <c r="D37" s="20">
        <f>COUNTIFS(Deltagarförteckning!$C$4:$C$24,"&gt;=" &amp; Data!A36,Deltagarförteckning!$C$4:$C$24,"&lt;" &amp; Data!A37,Deltagarförteckning!$E$4:$E$24,"=x")</f>
        <v>0</v>
      </c>
      <c r="E37" s="21">
        <f>COUNTIFS(Deltagarförteckning!$C$4:$C$24,"&gt;=" &amp; Data!A36,Deltagarförteckning!$C$4:$C$24,"&lt;" &amp; Data!A37,Deltagarförteckning!$F$4:$F$24,"=x")</f>
        <v>0</v>
      </c>
      <c r="F37" s="20">
        <f>COUNTIFS(Deltagarförteckning!$C$4:$C$24,"&gt;=" &amp; Data!A36,Deltagarförteckning!$C$4:$C$24,"&lt;" &amp; Data!A37,Deltagarförteckning!$G$4:$G$24,"=x")</f>
        <v>0</v>
      </c>
      <c r="G37" s="21">
        <f>COUNTIFS(Deltagarförteckning!$C$4:$C$24,"&gt;=" &amp; Data!A36,Deltagarförteckning!$C$4:$C$24,"&lt;" &amp; Data!A37,Deltagarförteckning!$H$4:$H$24,"=x")</f>
        <v>0</v>
      </c>
      <c r="H37" s="21">
        <f>COUNTIFS(Deltagarförteckning!$C$4:$C$24,"&gt;=" &amp; Data!A36,Deltagarförteckning!$C$4:$C$24,"&lt;" &amp; Data!A37,Deltagarförteckning!$I$4:$I$24,"=x")</f>
        <v>0</v>
      </c>
      <c r="I37" s="21">
        <f>COUNTIFS(Deltagarförteckning!$C$4:$C$24,"&gt;=" &amp; Data!A36,Deltagarförteckning!$C$4:$C$24,"&lt;" &amp; Data!A37,Deltagarförteckning!$J$4:$J$24,"=x")</f>
        <v>0</v>
      </c>
      <c r="J37" s="19">
        <f>COUNTIFS(Deltagarförteckning!$C$4:$C$24,"&gt;=" &amp; Data!A36,Deltagarförteckning!$C$4:$C$24,"&lt;" &amp; Data!A37,Deltagarförteckning!$L$4:$L$24,"=Ja")</f>
        <v>0</v>
      </c>
      <c r="K37" s="64">
        <f>COUNTIFS(Deltagarförteckning!$C$4:$C$24,"&gt;=" &amp; Data!A36,Deltagarförteckning!$C$4:$C$24,"&lt;" &amp; Data!A37,Deltagarförteckning!$M$4:$M$24,"=Ja")</f>
        <v>0</v>
      </c>
      <c r="L37" s="14"/>
      <c r="M37" s="44">
        <f t="shared" si="0"/>
        <v>0</v>
      </c>
      <c r="N37" s="14"/>
      <c r="O37" s="14"/>
      <c r="P37" s="29"/>
    </row>
    <row r="38" spans="1:16" ht="15.75" thickBot="1" x14ac:dyDescent="0.3">
      <c r="A38" s="31">
        <v>44562</v>
      </c>
      <c r="B38" s="20">
        <f>COUNTIF(Deltagarförteckning!$C$4:$C$24,"&gt;=" &amp; Data!A37)-COUNTIF(Deltagarförteckning!$C$4:$C$24,"&gt;=" &amp; Data!A38)</f>
        <v>0</v>
      </c>
      <c r="C38" s="20">
        <f>COUNTIFS(Deltagarförteckning!$C$4:$C$24,"&gt;=" &amp; Data!A37,Deltagarförteckning!$C$4:$C$24,"&lt;" &amp; Data!A38,Deltagarförteckning!$D$4:$D$24,"=x")</f>
        <v>0</v>
      </c>
      <c r="D38" s="20">
        <f>COUNTIFS(Deltagarförteckning!$C$4:$C$24,"&gt;=" &amp; Data!A37,Deltagarförteckning!$C$4:$C$24,"&lt;" &amp; Data!A38,Deltagarförteckning!$E$4:$E$24,"=x")</f>
        <v>0</v>
      </c>
      <c r="E38" s="21">
        <f>COUNTIFS(Deltagarförteckning!$C$4:$C$24,"&gt;=" &amp; Data!A37,Deltagarförteckning!$C$4:$C$24,"&lt;" &amp; Data!A38,Deltagarförteckning!$F$4:$F$24,"=x")</f>
        <v>0</v>
      </c>
      <c r="F38" s="20">
        <f>COUNTIFS(Deltagarförteckning!$C$4:$C$24,"&gt;=" &amp; Data!A37,Deltagarförteckning!$C$4:$C$24,"&lt;" &amp; Data!A38,Deltagarförteckning!$G$4:$G$24,"=x")</f>
        <v>0</v>
      </c>
      <c r="G38" s="21">
        <f>COUNTIFS(Deltagarförteckning!$C$4:$C$24,"&gt;=" &amp; Data!A37,Deltagarförteckning!$C$4:$C$24,"&lt;" &amp; Data!A38,Deltagarförteckning!$H$4:$H$24,"=x")</f>
        <v>0</v>
      </c>
      <c r="H38" s="21">
        <f>COUNTIFS(Deltagarförteckning!$C$4:$C$24,"&gt;=" &amp; Data!A37,Deltagarförteckning!$C$4:$C$24,"&lt;" &amp; Data!A38,Deltagarförteckning!$I$4:$I$24,"=x")</f>
        <v>0</v>
      </c>
      <c r="I38" s="21">
        <f>COUNTIFS(Deltagarförteckning!$C$4:$C$24,"&gt;=" &amp; Data!A37,Deltagarförteckning!$C$4:$C$24,"&lt;" &amp; Data!A38,Deltagarförteckning!$J$4:$J$24,"=x")</f>
        <v>0</v>
      </c>
      <c r="J38" s="19">
        <f>COUNTIFS(Deltagarförteckning!$C$4:$C$24,"&gt;=" &amp; Data!A37,Deltagarförteckning!$C$4:$C$24,"&lt;" &amp; Data!A38,Deltagarförteckning!$L$4:$L$24,"=Ja")</f>
        <v>0</v>
      </c>
      <c r="K38" s="64">
        <f>COUNTIFS(Deltagarförteckning!$C$4:$C$24,"&gt;=" &amp; Data!A37,Deltagarförteckning!$C$4:$C$24,"&lt;" &amp; Data!A38,Deltagarförteckning!$M$4:$M$24,"=Ja")</f>
        <v>0</v>
      </c>
      <c r="L38" s="14"/>
      <c r="M38" s="44">
        <f t="shared" si="0"/>
        <v>0</v>
      </c>
      <c r="N38" s="14"/>
      <c r="O38" s="14"/>
      <c r="P38" s="29"/>
    </row>
    <row r="39" spans="1:16" ht="15.75" thickBot="1" x14ac:dyDescent="0.3">
      <c r="A39" s="31">
        <v>44593</v>
      </c>
      <c r="B39" s="20">
        <f>COUNTIF(Deltagarförteckning!$C$4:$C$24,"&gt;=" &amp; Data!A38)-COUNTIF(Deltagarförteckning!$C$4:$C$24,"&gt;=" &amp; Data!A39)</f>
        <v>0</v>
      </c>
      <c r="C39" s="20">
        <f>COUNTIFS(Deltagarförteckning!$C$4:$C$24,"&gt;=" &amp; Data!A38,Deltagarförteckning!$C$4:$C$24,"&lt;" &amp; Data!A39,Deltagarförteckning!$D$4:$D$24,"=x")</f>
        <v>0</v>
      </c>
      <c r="D39" s="20">
        <f>COUNTIFS(Deltagarförteckning!$C$4:$C$24,"&gt;=" &amp; Data!A38,Deltagarförteckning!$C$4:$C$24,"&lt;" &amp; Data!A39,Deltagarförteckning!$E$4:$E$24,"=x")</f>
        <v>0</v>
      </c>
      <c r="E39" s="21">
        <f>COUNTIFS(Deltagarförteckning!$C$4:$C$24,"&gt;=" &amp; Data!A38,Deltagarförteckning!$C$4:$C$24,"&lt;" &amp; Data!A39,Deltagarförteckning!$F$4:$F$24,"=x")</f>
        <v>0</v>
      </c>
      <c r="F39" s="20">
        <f>COUNTIFS(Deltagarförteckning!$C$4:$C$24,"&gt;=" &amp; Data!A38,Deltagarförteckning!$C$4:$C$24,"&lt;" &amp; Data!A39,Deltagarförteckning!$G$4:$G$24,"=x")</f>
        <v>0</v>
      </c>
      <c r="G39" s="21">
        <f>COUNTIFS(Deltagarförteckning!$C$4:$C$24,"&gt;=" &amp; Data!A38,Deltagarförteckning!$C$4:$C$24,"&lt;" &amp; Data!A39,Deltagarförteckning!$H$4:$H$24,"=x")</f>
        <v>0</v>
      </c>
      <c r="H39" s="21">
        <f>COUNTIFS(Deltagarförteckning!$C$4:$C$24,"&gt;=" &amp; Data!A38,Deltagarförteckning!$C$4:$C$24,"&lt;" &amp; Data!A39,Deltagarförteckning!$I$4:$I$24,"=x")</f>
        <v>0</v>
      </c>
      <c r="I39" s="21">
        <f>COUNTIFS(Deltagarförteckning!$C$4:$C$24,"&gt;=" &amp; Data!A38,Deltagarförteckning!$C$4:$C$24,"&lt;" &amp; Data!A39,Deltagarförteckning!$J$4:$J$24,"=x")</f>
        <v>0</v>
      </c>
      <c r="J39" s="19">
        <f>COUNTIFS(Deltagarförteckning!$C$4:$C$24,"&gt;=" &amp; Data!A38,Deltagarförteckning!$C$4:$C$24,"&lt;" &amp; Data!A39,Deltagarförteckning!$L$4:$L$24,"=Ja")</f>
        <v>0</v>
      </c>
      <c r="K39" s="64">
        <f>COUNTIFS(Deltagarförteckning!$C$4:$C$24,"&gt;=" &amp; Data!A38,Deltagarförteckning!$C$4:$C$24,"&lt;" &amp; Data!A39,Deltagarförteckning!$M$4:$M$24,"=Ja")</f>
        <v>0</v>
      </c>
      <c r="L39" s="14"/>
      <c r="M39" s="44">
        <f t="shared" si="0"/>
        <v>0</v>
      </c>
      <c r="N39" s="14"/>
      <c r="O39" s="14"/>
      <c r="P39" s="29"/>
    </row>
    <row r="40" spans="1:16" ht="15.75" thickBot="1" x14ac:dyDescent="0.3">
      <c r="A40" s="31">
        <v>44621</v>
      </c>
      <c r="B40" s="20">
        <f>COUNTIF(Deltagarförteckning!$C$4:$C$24,"&gt;=" &amp; Data!A39)-COUNTIF(Deltagarförteckning!$C$4:$C$24,"&gt;=" &amp; Data!A40)</f>
        <v>0</v>
      </c>
      <c r="C40" s="20">
        <f>COUNTIFS(Deltagarförteckning!$C$4:$C$24,"&gt;=" &amp; Data!A39,Deltagarförteckning!$C$4:$C$24,"&lt;" &amp; Data!A40,Deltagarförteckning!$D$4:$D$24,"=x")</f>
        <v>0</v>
      </c>
      <c r="D40" s="20">
        <f>COUNTIFS(Deltagarförteckning!$C$4:$C$24,"&gt;=" &amp; Data!A39,Deltagarförteckning!$C$4:$C$24,"&lt;" &amp; Data!A40,Deltagarförteckning!$E$4:$E$24,"=x")</f>
        <v>0</v>
      </c>
      <c r="E40" s="21">
        <f>COUNTIFS(Deltagarförteckning!$C$4:$C$24,"&gt;=" &amp; Data!A39,Deltagarförteckning!$C$4:$C$24,"&lt;" &amp; Data!A40,Deltagarförteckning!$F$4:$F$24,"=x")</f>
        <v>0</v>
      </c>
      <c r="F40" s="20">
        <f>COUNTIFS(Deltagarförteckning!$C$4:$C$24,"&gt;=" &amp; Data!A39,Deltagarförteckning!$C$4:$C$24,"&lt;" &amp; Data!A40,Deltagarförteckning!$G$4:$G$24,"=x")</f>
        <v>0</v>
      </c>
      <c r="G40" s="21">
        <f>COUNTIFS(Deltagarförteckning!$C$4:$C$24,"&gt;=" &amp; Data!A39,Deltagarförteckning!$C$4:$C$24,"&lt;" &amp; Data!A40,Deltagarförteckning!$H$4:$H$24,"=x")</f>
        <v>0</v>
      </c>
      <c r="H40" s="21">
        <f>COUNTIFS(Deltagarförteckning!$C$4:$C$24,"&gt;=" &amp; Data!A39,Deltagarförteckning!$C$4:$C$24,"&lt;" &amp; Data!A40,Deltagarförteckning!$I$4:$I$24,"=x")</f>
        <v>0</v>
      </c>
      <c r="I40" s="21">
        <f>COUNTIFS(Deltagarförteckning!$C$4:$C$24,"&gt;=" &amp; Data!A39,Deltagarförteckning!$C$4:$C$24,"&lt;" &amp; Data!A40,Deltagarförteckning!$J$4:$J$24,"=x")</f>
        <v>0</v>
      </c>
      <c r="J40" s="19">
        <f>COUNTIFS(Deltagarförteckning!$C$4:$C$24,"&gt;=" &amp; Data!A39,Deltagarförteckning!$C$4:$C$24,"&lt;" &amp; Data!A40,Deltagarförteckning!$L$4:$L$24,"=Ja")</f>
        <v>0</v>
      </c>
      <c r="K40" s="64">
        <f>COUNTIFS(Deltagarförteckning!$C$4:$C$24,"&gt;=" &amp; Data!A39,Deltagarförteckning!$C$4:$C$24,"&lt;" &amp; Data!A40,Deltagarförteckning!$M$4:$M$24,"=Ja")</f>
        <v>0</v>
      </c>
      <c r="L40" s="14"/>
      <c r="M40" s="44">
        <f t="shared" si="0"/>
        <v>0</v>
      </c>
      <c r="N40" s="14"/>
      <c r="O40" s="14"/>
      <c r="P40" s="29"/>
    </row>
    <row r="41" spans="1:16" ht="15.75" thickBot="1" x14ac:dyDescent="0.3">
      <c r="A41" s="31">
        <v>44652</v>
      </c>
      <c r="B41" s="23">
        <f>COUNTIF(Deltagarförteckning!$C$4:$C$24,"&gt;=" &amp; Data!A40)-COUNTIF(Deltagarförteckning!$C$4:$C$24,"&gt;=" &amp; Data!A41)</f>
        <v>0</v>
      </c>
      <c r="C41" s="23">
        <f>COUNTIFS(Deltagarförteckning!$C$4:$C$24,"&gt;=" &amp; Data!A40,Deltagarförteckning!$C$4:$C$24,"&lt;" &amp; Data!A41,Deltagarförteckning!$D$4:$D$24,"=x")</f>
        <v>0</v>
      </c>
      <c r="D41" s="23">
        <f>COUNTIFS(Deltagarförteckning!$C$4:$C$24,"&gt;=" &amp; Data!A40,Deltagarförteckning!$C$4:$C$24,"&lt;" &amp; Data!A41,Deltagarförteckning!$E$4:$E$24,"=x")</f>
        <v>0</v>
      </c>
      <c r="E41" s="24">
        <f>COUNTIFS(Deltagarförteckning!$C$4:$C$24,"&gt;=" &amp; Data!A40,Deltagarförteckning!$C$4:$C$24,"&lt;" &amp; Data!A41,Deltagarförteckning!$F$4:$F$24,"=x")</f>
        <v>0</v>
      </c>
      <c r="F41" s="23">
        <f>COUNTIFS(Deltagarförteckning!$C$4:$C$24,"&gt;=" &amp; Data!A40,Deltagarförteckning!$C$4:$C$24,"&lt;" &amp; Data!A41,Deltagarförteckning!$G$4:$G$24,"=x")</f>
        <v>0</v>
      </c>
      <c r="G41" s="24">
        <f>COUNTIFS(Deltagarförteckning!$C$4:$C$24,"&gt;=" &amp; Data!A40,Deltagarförteckning!$C$4:$C$24,"&lt;" &amp; Data!A41,Deltagarförteckning!$H$4:$H$24,"=x")</f>
        <v>0</v>
      </c>
      <c r="H41" s="24">
        <f>COUNTIFS(Deltagarförteckning!$C$4:$C$24,"&gt;=" &amp; Data!A40,Deltagarförteckning!$C$4:$C$24,"&lt;" &amp; Data!A41,Deltagarförteckning!$I$4:$I$24,"=x")</f>
        <v>0</v>
      </c>
      <c r="I41" s="24">
        <f>COUNTIFS(Deltagarförteckning!$C$4:$C$24,"&gt;=" &amp; Data!A40,Deltagarförteckning!$C$4:$C$24,"&lt;" &amp; Data!A41,Deltagarförteckning!$J$4:$J$24,"=x")</f>
        <v>0</v>
      </c>
      <c r="J41" s="19">
        <f>COUNTIFS(Deltagarförteckning!$C$4:$C$24,"&gt;=" &amp; Data!A40,Deltagarförteckning!$C$4:$C$24,"&lt;" &amp; Data!A41,Deltagarförteckning!$L$4:$L$24,"=Ja")</f>
        <v>0</v>
      </c>
      <c r="K41" s="64">
        <f>COUNTIFS(Deltagarförteckning!$C$4:$C$24,"&gt;=" &amp; Data!A40,Deltagarförteckning!$C$4:$C$24,"&lt;" &amp; Data!A41,Deltagarförteckning!$M$4:$M$24,"=Ja")</f>
        <v>0</v>
      </c>
      <c r="L41" s="30"/>
      <c r="M41" s="45">
        <f t="shared" si="0"/>
        <v>0</v>
      </c>
      <c r="N41" s="14"/>
      <c r="O41" s="14"/>
      <c r="P41" s="29"/>
    </row>
    <row r="42" spans="1:16" x14ac:dyDescent="0.25">
      <c r="A42" s="86" t="s">
        <v>28</v>
      </c>
      <c r="B42" s="111"/>
      <c r="C42" s="111"/>
      <c r="D42" s="111"/>
      <c r="E42" s="80">
        <f t="shared" ref="E42:K42" si="1">SUM(E2:E41)</f>
        <v>0</v>
      </c>
      <c r="F42" s="80">
        <f t="shared" si="1"/>
        <v>0</v>
      </c>
      <c r="G42" s="80">
        <f t="shared" si="1"/>
        <v>0</v>
      </c>
      <c r="H42" s="80">
        <f t="shared" si="1"/>
        <v>0</v>
      </c>
      <c r="I42" s="80">
        <f t="shared" si="1"/>
        <v>0</v>
      </c>
      <c r="J42" s="80">
        <f t="shared" si="1"/>
        <v>0</v>
      </c>
      <c r="K42" s="77">
        <f t="shared" si="1"/>
        <v>0</v>
      </c>
      <c r="L42" s="58"/>
      <c r="M42" s="76">
        <f>M41</f>
        <v>0</v>
      </c>
    </row>
    <row r="43" spans="1:16" x14ac:dyDescent="0.25">
      <c r="A43" s="87" t="s">
        <v>16</v>
      </c>
      <c r="B43" s="112"/>
      <c r="C43" s="112"/>
      <c r="D43" s="112"/>
      <c r="E43" s="81">
        <f>Deltagarförteckning!F27</f>
        <v>0</v>
      </c>
      <c r="F43" s="81">
        <f>Deltagarförteckning!G27</f>
        <v>0</v>
      </c>
      <c r="G43" s="81">
        <f>Deltagarförteckning!H27</f>
        <v>0</v>
      </c>
      <c r="H43" s="81">
        <f>Deltagarförteckning!I27</f>
        <v>0</v>
      </c>
      <c r="I43" s="81">
        <f>Deltagarförteckning!J27</f>
        <v>0</v>
      </c>
      <c r="J43" s="81">
        <f>Deltagarförteckning!L27</f>
        <v>0</v>
      </c>
      <c r="K43" s="78">
        <f>Deltagarförteckning!M27</f>
        <v>0</v>
      </c>
      <c r="L43" s="73"/>
      <c r="M43" s="75">
        <f>SUM(C2:C41)</f>
        <v>0</v>
      </c>
    </row>
    <row r="44" spans="1:16" ht="15.75" thickBot="1" x14ac:dyDescent="0.3">
      <c r="A44" s="85" t="s">
        <v>17</v>
      </c>
      <c r="B44" s="113"/>
      <c r="C44" s="113"/>
      <c r="D44" s="113"/>
      <c r="E44" s="83">
        <f>Deltagarförteckning!F28</f>
        <v>0</v>
      </c>
      <c r="F44" s="82">
        <f>Deltagarförteckning!G28</f>
        <v>0</v>
      </c>
      <c r="G44" s="83">
        <f>Deltagarförteckning!H28</f>
        <v>0</v>
      </c>
      <c r="H44" s="84">
        <f>Deltagarförteckning!I28</f>
        <v>0</v>
      </c>
      <c r="I44" s="82">
        <f>Deltagarförteckning!J28</f>
        <v>0</v>
      </c>
      <c r="J44" s="83">
        <f>Deltagarförteckning!L28</f>
        <v>0</v>
      </c>
      <c r="K44" s="79">
        <f>Deltagarförteckning!M28</f>
        <v>0</v>
      </c>
      <c r="L44" s="73"/>
      <c r="M44" s="74">
        <f>SUM(D2:D41)</f>
        <v>0</v>
      </c>
    </row>
    <row r="45" spans="1:16" x14ac:dyDescent="0.25">
      <c r="A45" s="88">
        <f>SUM(E42:M42)</f>
        <v>0</v>
      </c>
      <c r="B45" t="str">
        <f>IF(A45-A46-A47&lt;&gt;0,"Något är fel i summeringen av kvinnor och män. Vänligen hitta felet eller kontakta supporten","")</f>
        <v/>
      </c>
    </row>
    <row r="46" spans="1:16" x14ac:dyDescent="0.25">
      <c r="A46" s="89">
        <f t="shared" ref="A46:A47" si="2">SUM(E43:M43)</f>
        <v>0</v>
      </c>
    </row>
    <row r="47" spans="1:16" x14ac:dyDescent="0.25">
      <c r="A47" s="89">
        <f t="shared" si="2"/>
        <v>0</v>
      </c>
    </row>
  </sheetData>
  <sheetProtection password="E93C" sheet="1" objects="1" scenarios="1"/>
  <mergeCells count="1">
    <mergeCell ref="B42:D44"/>
  </mergeCells>
  <pageMargins left="0.7" right="0.7" top="0.75" bottom="0.3" header="0.3" footer="0.3"/>
  <pageSetup paperSize="9" scale="69" orientation="landscape" r:id="rId1"/>
  <headerFooter>
    <oddHeader>&amp;L&amp;G&amp;C&amp;G&amp;R&amp;D &amp;T</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1"/>
  <sheetViews>
    <sheetView workbookViewId="0">
      <selection activeCell="I5" sqref="I5"/>
    </sheetView>
  </sheetViews>
  <sheetFormatPr defaultRowHeight="15" x14ac:dyDescent="0.25"/>
  <cols>
    <col min="1" max="1" width="10.42578125" bestFit="1" customWidth="1"/>
    <col min="9" max="9" width="10.42578125" bestFit="1" customWidth="1"/>
  </cols>
  <sheetData>
    <row r="1" spans="1:11" x14ac:dyDescent="0.25">
      <c r="A1" s="1">
        <v>43466</v>
      </c>
      <c r="F1" t="s">
        <v>22</v>
      </c>
      <c r="I1" s="25">
        <v>43466</v>
      </c>
    </row>
    <row r="2" spans="1:11" x14ac:dyDescent="0.25">
      <c r="A2" s="1">
        <v>43497</v>
      </c>
      <c r="F2" t="s">
        <v>23</v>
      </c>
      <c r="I2" s="25">
        <v>44196</v>
      </c>
      <c r="K2" t="s">
        <v>30</v>
      </c>
    </row>
    <row r="3" spans="1:11" x14ac:dyDescent="0.25">
      <c r="A3" s="1">
        <v>43525</v>
      </c>
      <c r="F3" t="s">
        <v>24</v>
      </c>
      <c r="I3" s="25">
        <v>43466</v>
      </c>
      <c r="K3" t="s">
        <v>31</v>
      </c>
    </row>
    <row r="4" spans="1:11" x14ac:dyDescent="0.25">
      <c r="A4" s="1">
        <v>43556</v>
      </c>
      <c r="F4" t="s">
        <v>25</v>
      </c>
      <c r="I4" s="25">
        <v>44196</v>
      </c>
      <c r="K4" t="s">
        <v>34</v>
      </c>
    </row>
    <row r="5" spans="1:11" x14ac:dyDescent="0.25">
      <c r="A5" s="1">
        <v>43586</v>
      </c>
    </row>
    <row r="6" spans="1:11" x14ac:dyDescent="0.25">
      <c r="A6" s="1">
        <v>43617</v>
      </c>
    </row>
    <row r="7" spans="1:11" x14ac:dyDescent="0.25">
      <c r="A7" s="1">
        <v>43647</v>
      </c>
    </row>
    <row r="8" spans="1:11" x14ac:dyDescent="0.25">
      <c r="A8" s="1">
        <v>43678</v>
      </c>
    </row>
    <row r="9" spans="1:11" x14ac:dyDescent="0.25">
      <c r="A9" s="1">
        <v>43709</v>
      </c>
    </row>
    <row r="10" spans="1:11" x14ac:dyDescent="0.25">
      <c r="A10" s="1">
        <v>43739</v>
      </c>
    </row>
    <row r="11" spans="1:11" x14ac:dyDescent="0.25">
      <c r="A11" s="1">
        <v>43770</v>
      </c>
    </row>
    <row r="12" spans="1:11" x14ac:dyDescent="0.25">
      <c r="A12" s="1">
        <v>43800</v>
      </c>
    </row>
    <row r="13" spans="1:11" x14ac:dyDescent="0.25">
      <c r="A13" s="1">
        <v>43831</v>
      </c>
    </row>
    <row r="14" spans="1:11" x14ac:dyDescent="0.25">
      <c r="A14" s="1">
        <v>43862</v>
      </c>
    </row>
    <row r="15" spans="1:11" x14ac:dyDescent="0.25">
      <c r="A15" s="1">
        <v>43891</v>
      </c>
    </row>
    <row r="16" spans="1:11" x14ac:dyDescent="0.25">
      <c r="A16" s="1">
        <v>43922</v>
      </c>
    </row>
    <row r="17" spans="1:1" x14ac:dyDescent="0.25">
      <c r="A17" s="1">
        <v>43952</v>
      </c>
    </row>
    <row r="18" spans="1:1" x14ac:dyDescent="0.25">
      <c r="A18" s="1">
        <v>43983</v>
      </c>
    </row>
    <row r="19" spans="1:1" x14ac:dyDescent="0.25">
      <c r="A19" s="1">
        <v>44013</v>
      </c>
    </row>
    <row r="20" spans="1:1" x14ac:dyDescent="0.25">
      <c r="A20" s="1">
        <v>44044</v>
      </c>
    </row>
    <row r="21" spans="1:1" x14ac:dyDescent="0.25">
      <c r="A21" s="1">
        <v>44075</v>
      </c>
    </row>
    <row r="22" spans="1:1" x14ac:dyDescent="0.25">
      <c r="A22" s="1">
        <v>44105</v>
      </c>
    </row>
    <row r="23" spans="1:1" x14ac:dyDescent="0.25">
      <c r="A23" s="1">
        <v>44136</v>
      </c>
    </row>
    <row r="24" spans="1:1" x14ac:dyDescent="0.25">
      <c r="A24" s="1">
        <v>44166</v>
      </c>
    </row>
    <row r="25" spans="1:1" x14ac:dyDescent="0.25">
      <c r="A25" s="1">
        <v>44197</v>
      </c>
    </row>
    <row r="26" spans="1:1" x14ac:dyDescent="0.25">
      <c r="A26" s="1">
        <v>44228</v>
      </c>
    </row>
    <row r="27" spans="1:1" x14ac:dyDescent="0.25">
      <c r="A27" s="1">
        <v>44256</v>
      </c>
    </row>
    <row r="28" spans="1:1" x14ac:dyDescent="0.25">
      <c r="A28" s="1">
        <v>44287</v>
      </c>
    </row>
    <row r="29" spans="1:1" x14ac:dyDescent="0.25">
      <c r="A29" s="1">
        <v>44317</v>
      </c>
    </row>
    <row r="30" spans="1:1" x14ac:dyDescent="0.25">
      <c r="A30" s="1">
        <v>44348</v>
      </c>
    </row>
    <row r="31" spans="1:1" x14ac:dyDescent="0.25">
      <c r="A31" s="1">
        <v>44378</v>
      </c>
    </row>
    <row r="32" spans="1:1" x14ac:dyDescent="0.25">
      <c r="A32" s="1">
        <v>44409</v>
      </c>
    </row>
    <row r="33" spans="1:1" x14ac:dyDescent="0.25">
      <c r="A33" s="1">
        <v>44440</v>
      </c>
    </row>
    <row r="34" spans="1:1" x14ac:dyDescent="0.25">
      <c r="A34" s="1">
        <v>44470</v>
      </c>
    </row>
    <row r="35" spans="1:1" x14ac:dyDescent="0.25">
      <c r="A35" s="1">
        <v>44501</v>
      </c>
    </row>
    <row r="36" spans="1:1" x14ac:dyDescent="0.25">
      <c r="A36" s="1">
        <v>44531</v>
      </c>
    </row>
    <row r="37" spans="1:1" x14ac:dyDescent="0.25">
      <c r="A37" s="1">
        <v>44562</v>
      </c>
    </row>
    <row r="38" spans="1:1" x14ac:dyDescent="0.25">
      <c r="A38" s="1">
        <v>44593</v>
      </c>
    </row>
    <row r="39" spans="1:1" x14ac:dyDescent="0.25">
      <c r="A39" s="1">
        <v>44621</v>
      </c>
    </row>
    <row r="40" spans="1:1" x14ac:dyDescent="0.25">
      <c r="A40" s="1">
        <v>44652</v>
      </c>
    </row>
    <row r="41" spans="1:1" x14ac:dyDescent="0.25">
      <c r="A41" s="1">
        <v>44682</v>
      </c>
    </row>
  </sheetData>
  <sheetProtection password="E93C"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1</vt:i4>
      </vt:variant>
    </vt:vector>
  </HeadingPairs>
  <TitlesOfParts>
    <vt:vector size="5" baseType="lpstr">
      <vt:lpstr>Manual</vt:lpstr>
      <vt:lpstr>Deltagarförteckning</vt:lpstr>
      <vt:lpstr>Sammanställning</vt:lpstr>
      <vt:lpstr>Data</vt:lpstr>
      <vt:lpstr>Sammanställning!Utskriftsområde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Olsson Håkan</dc:creator>
  <cp:lastModifiedBy>Olsson Håkan</cp:lastModifiedBy>
  <cp:lastPrinted>2017-04-28T13:17:27Z</cp:lastPrinted>
  <dcterms:created xsi:type="dcterms:W3CDTF">2017-02-06T09:55:14Z</dcterms:created>
  <dcterms:modified xsi:type="dcterms:W3CDTF">2019-02-05T10:17:31Z</dcterms:modified>
</cp:coreProperties>
</file>